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https://d.docs.live.net/3fe62662bff57946/DRMT ADMIN/ACCOUNTING/4 - PAYROLL/FORMATS/"/>
    </mc:Choice>
  </mc:AlternateContent>
  <xr:revisionPtr revIDLastSave="102" documentId="8_{C783D77E-C412-9C44-B469-591B2004F5B4}" xr6:coauthVersionLast="47" xr6:coauthVersionMax="47" xr10:uidLastSave="{5FA5BD3E-034F-428C-9496-2D98B0BCE8E8}"/>
  <bookViews>
    <workbookView minimized="1" xWindow="3855" yWindow="3855" windowWidth="16875" windowHeight="10440" firstSheet="1" activeTab="2" xr2:uid="{A9809F81-8071-48B1-958D-A25F5314CFD2}"/>
  </bookViews>
  <sheets>
    <sheet name="DROPDOWN LIST" sheetId="3" state="hidden" r:id="rId1"/>
    <sheet name="INSTRUCTIONS" sheetId="2" r:id="rId2"/>
    <sheet name="INVOICE TEMPLATE" sheetId="1" r:id="rId3"/>
    <sheet name="INVOICE TEMPLATE - MENTORSHIP" sheetId="4" r:id="rId4"/>
    <sheet name="INVOICE SUMMARY" sheetId="5" r:id="rId5"/>
  </sheets>
  <definedNames>
    <definedName name="_xlnm.Print_Area" localSheetId="1">INSTRUCTIONS!$A$1:$U$86</definedName>
    <definedName name="_xlnm.Print_Area" localSheetId="4">'INVOICE SUMMARY'!$A$1:$E$227</definedName>
    <definedName name="_xlnm.Print_Area" localSheetId="2">'INVOICE TEMPLATE'!$A$1:$E$43</definedName>
    <definedName name="_xlnm.Print_Area" localSheetId="3">'INVOICE TEMPLATE - MENTORSHIP'!$A$1:$E$42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2" i="3" l="1"/>
  <c r="B81" i="3"/>
  <c r="B79" i="3"/>
  <c r="B78" i="3"/>
  <c r="B70" i="3"/>
  <c r="B69" i="3"/>
  <c r="B67" i="3"/>
  <c r="B66" i="3"/>
  <c r="B35" i="4"/>
  <c r="E35" i="4" s="1"/>
  <c r="B34" i="4"/>
  <c r="E34" i="4" s="1"/>
  <c r="B32" i="4"/>
  <c r="C32" i="4" s="1"/>
  <c r="E32" i="4" s="1"/>
  <c r="B31" i="4"/>
  <c r="C31" i="4" s="1"/>
  <c r="E31" i="4" s="1"/>
  <c r="E3" i="3"/>
  <c r="E37" i="4"/>
  <c r="B29" i="4"/>
  <c r="C29" i="4" s="1"/>
  <c r="E29" i="4" s="1"/>
  <c r="B28" i="4"/>
  <c r="C28" i="4" s="1"/>
  <c r="E28" i="4" s="1"/>
  <c r="B27" i="4"/>
  <c r="C27" i="4" s="1"/>
  <c r="E27" i="4" s="1"/>
  <c r="B26" i="4"/>
  <c r="C26" i="4" s="1"/>
  <c r="E26" i="4" s="1"/>
  <c r="B25" i="4"/>
  <c r="C25" i="4" s="1"/>
  <c r="E25" i="4" s="1"/>
  <c r="B24" i="4"/>
  <c r="C24" i="4" s="1"/>
  <c r="E24" i="4" s="1"/>
  <c r="B23" i="4"/>
  <c r="C23" i="4" s="1"/>
  <c r="E23" i="4" s="1"/>
  <c r="B22" i="4"/>
  <c r="C22" i="4" s="1"/>
  <c r="E22" i="4" s="1"/>
  <c r="B21" i="4"/>
  <c r="C21" i="4" s="1"/>
  <c r="E21" i="4" s="1"/>
  <c r="B20" i="4"/>
  <c r="C20" i="4" s="1"/>
  <c r="E20" i="4" s="1"/>
  <c r="B19" i="4"/>
  <c r="C19" i="4" s="1"/>
  <c r="E19" i="4" s="1"/>
  <c r="B18" i="4"/>
  <c r="C18" i="4" s="1"/>
  <c r="E18" i="4" s="1"/>
  <c r="B17" i="4"/>
  <c r="C17" i="4" s="1"/>
  <c r="E17" i="4" s="1"/>
  <c r="B16" i="4"/>
  <c r="C16" i="4" s="1"/>
  <c r="E16" i="4" s="1"/>
  <c r="B32" i="1"/>
  <c r="C32" i="1" s="1"/>
  <c r="E32" i="1" s="1"/>
  <c r="B33" i="1"/>
  <c r="C33" i="1" s="1"/>
  <c r="E33" i="1" s="1"/>
  <c r="B324" i="3"/>
  <c r="B280" i="3"/>
  <c r="B274" i="3"/>
  <c r="B273" i="3"/>
  <c r="B271" i="3"/>
  <c r="B270" i="3"/>
  <c r="B190" i="3"/>
  <c r="B189" i="3"/>
  <c r="B187" i="3"/>
  <c r="B186" i="3"/>
  <c r="B118" i="3"/>
  <c r="B117" i="3"/>
  <c r="B114" i="3"/>
  <c r="B115" i="3"/>
  <c r="B112" i="3"/>
  <c r="B109" i="3"/>
  <c r="B64" i="3"/>
  <c r="B61" i="3"/>
  <c r="B9" i="3"/>
  <c r="E37" i="1"/>
  <c r="B31" i="1"/>
  <c r="C31" i="1" s="1"/>
  <c r="E31" i="1" s="1"/>
  <c r="B30" i="1"/>
  <c r="C30" i="1" s="1"/>
  <c r="E30" i="1" s="1"/>
  <c r="B29" i="1"/>
  <c r="C29" i="1" s="1"/>
  <c r="E29" i="1" s="1"/>
  <c r="B28" i="1"/>
  <c r="C28" i="1" s="1"/>
  <c r="E28" i="1" s="1"/>
  <c r="B27" i="1"/>
  <c r="C27" i="1" s="1"/>
  <c r="E27" i="1" s="1"/>
  <c r="B26" i="1"/>
  <c r="C26" i="1" s="1"/>
  <c r="E26" i="1" s="1"/>
  <c r="B19" i="1"/>
  <c r="C19" i="1" s="1"/>
  <c r="E19" i="1" s="1"/>
  <c r="B35" i="1"/>
  <c r="C35" i="1" s="1"/>
  <c r="E35" i="1" s="1"/>
  <c r="B34" i="1"/>
  <c r="C34" i="1" s="1"/>
  <c r="E34" i="1" s="1"/>
  <c r="B311" i="3"/>
  <c r="B312" i="3" s="1"/>
  <c r="B322" i="3"/>
  <c r="B321" i="3"/>
  <c r="B319" i="3"/>
  <c r="B318" i="3"/>
  <c r="B316" i="3"/>
  <c r="B315" i="3"/>
  <c r="B340" i="3"/>
  <c r="B339" i="3"/>
  <c r="B334" i="3"/>
  <c r="B333" i="3"/>
  <c r="B328" i="3"/>
  <c r="B327" i="3"/>
  <c r="B307" i="3"/>
  <c r="B306" i="3"/>
  <c r="B298" i="3"/>
  <c r="B297" i="3"/>
  <c r="B289" i="3"/>
  <c r="B288" i="3"/>
  <c r="B283" i="3"/>
  <c r="B282" i="3"/>
  <c r="B279" i="3"/>
  <c r="B265" i="3"/>
  <c r="B264" i="3"/>
  <c r="B262" i="3"/>
  <c r="B261" i="3"/>
  <c r="B256" i="3"/>
  <c r="B255" i="3"/>
  <c r="B247" i="3"/>
  <c r="B246" i="3"/>
  <c r="B241" i="3"/>
  <c r="B240" i="3"/>
  <c r="B235" i="3"/>
  <c r="B234" i="3"/>
  <c r="B232" i="3"/>
  <c r="B231" i="3"/>
  <c r="B223" i="3"/>
  <c r="B222" i="3"/>
  <c r="B211" i="3"/>
  <c r="B210" i="3"/>
  <c r="B217" i="3"/>
  <c r="B216" i="3"/>
  <c r="B205" i="3"/>
  <c r="B204" i="3"/>
  <c r="B202" i="3"/>
  <c r="B201" i="3"/>
  <c r="B196" i="3"/>
  <c r="B195" i="3"/>
  <c r="B181" i="3"/>
  <c r="B180" i="3"/>
  <c r="B175" i="3"/>
  <c r="B174" i="3"/>
  <c r="B169" i="3"/>
  <c r="B168" i="3"/>
  <c r="B166" i="3"/>
  <c r="B165" i="3"/>
  <c r="B151" i="3"/>
  <c r="B150" i="3"/>
  <c r="B145" i="3"/>
  <c r="B144" i="3"/>
  <c r="B139" i="3"/>
  <c r="B138" i="3"/>
  <c r="B136" i="3"/>
  <c r="B135" i="3"/>
  <c r="B124" i="3"/>
  <c r="B123" i="3"/>
  <c r="B111" i="3"/>
  <c r="B130" i="3"/>
  <c r="B129" i="3"/>
  <c r="B103" i="3"/>
  <c r="B102" i="3"/>
  <c r="B58" i="3"/>
  <c r="B57" i="3"/>
  <c r="B63" i="3"/>
  <c r="B88" i="3"/>
  <c r="B87" i="3"/>
  <c r="B76" i="3"/>
  <c r="B75" i="3"/>
  <c r="B52" i="3"/>
  <c r="B51" i="3"/>
  <c r="B17" i="1"/>
  <c r="C17" i="1" s="1"/>
  <c r="E17" i="1" s="1"/>
  <c r="B18" i="1"/>
  <c r="C18" i="1" s="1"/>
  <c r="E18" i="1" s="1"/>
  <c r="B20" i="1"/>
  <c r="C20" i="1" s="1"/>
  <c r="E20" i="1" s="1"/>
  <c r="B21" i="1"/>
  <c r="C21" i="1" s="1"/>
  <c r="E21" i="1" s="1"/>
  <c r="B22" i="1"/>
  <c r="C22" i="1" s="1"/>
  <c r="E22" i="1" s="1"/>
  <c r="B23" i="1"/>
  <c r="C23" i="1" s="1"/>
  <c r="E23" i="1" s="1"/>
  <c r="B24" i="1"/>
  <c r="C24" i="1" s="1"/>
  <c r="E24" i="1" s="1"/>
  <c r="B25" i="1"/>
  <c r="C25" i="1" s="1"/>
  <c r="E25" i="1" s="1"/>
  <c r="B46" i="3"/>
  <c r="B45" i="3"/>
  <c r="B40" i="3"/>
  <c r="B39" i="3"/>
  <c r="B34" i="3"/>
  <c r="B33" i="3"/>
  <c r="B28" i="3"/>
  <c r="B27" i="3"/>
  <c r="B22" i="3"/>
  <c r="B21" i="3"/>
  <c r="B16" i="1"/>
  <c r="C16" i="1" s="1"/>
  <c r="E16" i="1" s="1"/>
  <c r="B337" i="3"/>
  <c r="B336" i="3"/>
  <c r="B331" i="3"/>
  <c r="B330" i="3"/>
  <c r="B325" i="3"/>
  <c r="B310" i="3"/>
  <c r="B309" i="3"/>
  <c r="B304" i="3"/>
  <c r="B303" i="3"/>
  <c r="B301" i="3"/>
  <c r="B300" i="3"/>
  <c r="B295" i="3"/>
  <c r="B294" i="3"/>
  <c r="B292" i="3"/>
  <c r="B291" i="3"/>
  <c r="B286" i="3"/>
  <c r="B285" i="3"/>
  <c r="B277" i="3"/>
  <c r="B276" i="3"/>
  <c r="B268" i="3"/>
  <c r="B267" i="3"/>
  <c r="B259" i="3"/>
  <c r="B258" i="3"/>
  <c r="B253" i="3"/>
  <c r="B252" i="3"/>
  <c r="B250" i="3"/>
  <c r="B249" i="3"/>
  <c r="B244" i="3"/>
  <c r="B243" i="3"/>
  <c r="B238" i="3"/>
  <c r="B237" i="3"/>
  <c r="B229" i="3"/>
  <c r="B228" i="3"/>
  <c r="B226" i="3"/>
  <c r="B225" i="3"/>
  <c r="B214" i="3"/>
  <c r="B213" i="3"/>
  <c r="B220" i="3"/>
  <c r="B219" i="3"/>
  <c r="B208" i="3"/>
  <c r="B207" i="3"/>
  <c r="B199" i="3"/>
  <c r="B198" i="3"/>
  <c r="B193" i="3"/>
  <c r="B192" i="3"/>
  <c r="B184" i="3"/>
  <c r="B183" i="3"/>
  <c r="B178" i="3"/>
  <c r="B177" i="3"/>
  <c r="B172" i="3"/>
  <c r="B171" i="3"/>
  <c r="B163" i="3"/>
  <c r="B162" i="3"/>
  <c r="B160" i="3"/>
  <c r="B159" i="3"/>
  <c r="B154" i="3"/>
  <c r="B153" i="3"/>
  <c r="B148" i="3"/>
  <c r="B147" i="3"/>
  <c r="B142" i="3"/>
  <c r="B141" i="3"/>
  <c r="B133" i="3"/>
  <c r="B132" i="3"/>
  <c r="B127" i="3"/>
  <c r="B126" i="3"/>
  <c r="B121" i="3"/>
  <c r="B120" i="3"/>
  <c r="B108" i="3"/>
  <c r="B106" i="3"/>
  <c r="B105" i="3"/>
  <c r="B100" i="3"/>
  <c r="B99" i="3"/>
  <c r="B97" i="3"/>
  <c r="B96" i="3"/>
  <c r="B94" i="3"/>
  <c r="B93" i="3"/>
  <c r="B91" i="3"/>
  <c r="B90" i="3"/>
  <c r="B85" i="3"/>
  <c r="B84" i="3"/>
  <c r="B73" i="3"/>
  <c r="B72" i="3"/>
  <c r="B60" i="3"/>
  <c r="B55" i="3"/>
  <c r="B54" i="3"/>
  <c r="B49" i="3"/>
  <c r="B48" i="3"/>
  <c r="B43" i="3"/>
  <c r="B42" i="3"/>
  <c r="B37" i="3"/>
  <c r="B36" i="3"/>
  <c r="B31" i="3"/>
  <c r="B30" i="3"/>
  <c r="B25" i="3"/>
  <c r="B24" i="3"/>
  <c r="B19" i="3"/>
  <c r="B18" i="3"/>
  <c r="B7" i="3"/>
  <c r="B6" i="3"/>
  <c r="B313" i="3" l="1"/>
  <c r="E38" i="4"/>
  <c r="E39" i="1"/>
  <c r="E38" i="1"/>
  <c r="E39" i="4"/>
  <c r="E41" i="1" l="1"/>
  <c r="E41" i="4"/>
</calcChain>
</file>

<file path=xl/sharedStrings.xml><?xml version="1.0" encoding="utf-8"?>
<sst xmlns="http://schemas.openxmlformats.org/spreadsheetml/2006/main" count="482" uniqueCount="443">
  <si>
    <t>DATE:</t>
  </si>
  <si>
    <t>INVOICE #:</t>
  </si>
  <si>
    <t>BILL TO:</t>
  </si>
  <si>
    <t>Address</t>
  </si>
  <si>
    <t>Deep Roots Massage Therapy</t>
  </si>
  <si>
    <t>330-350 North Town Road</t>
  </si>
  <si>
    <t>Winnipeg, Manitoba</t>
  </si>
  <si>
    <t>R3M 0Y4</t>
  </si>
  <si>
    <t>431-337-4162</t>
  </si>
  <si>
    <t>DESCRIPTION</t>
  </si>
  <si>
    <t>PRICE</t>
  </si>
  <si>
    <t>QTY</t>
  </si>
  <si>
    <t>AMOUNT</t>
  </si>
  <si>
    <t>RATE</t>
  </si>
  <si>
    <t>TREATMENT LIST</t>
  </si>
  <si>
    <t>SUBTOTAL</t>
  </si>
  <si>
    <t>GST</t>
  </si>
  <si>
    <t>TIPS</t>
  </si>
  <si>
    <t>RECEPTION TIP-OUT</t>
  </si>
  <si>
    <t>TOTAL</t>
  </si>
  <si>
    <t>Thank you for your business.</t>
  </si>
  <si>
    <t>INSTRUCTIONS</t>
  </si>
  <si>
    <t>Name</t>
  </si>
  <si>
    <t>Business #/GST #</t>
  </si>
  <si>
    <t>IMPORTANT: Verify that your commission rate is correct</t>
  </si>
  <si>
    <t>Do not change the formating of the print area</t>
  </si>
  <si>
    <t>Ex. 2022-04-29 Gabrielle Succar_100_200.00</t>
  </si>
  <si>
    <t>NOTE:  CELLS THAT DO NOT NEED INFO ARE LOCKED AND CAN NOT BE EDITED</t>
  </si>
  <si>
    <t>60-Minute Massage</t>
  </si>
  <si>
    <t>90-Minute Massage</t>
  </si>
  <si>
    <t>30-Minute Massage</t>
  </si>
  <si>
    <t>75-Minute Massage</t>
  </si>
  <si>
    <t>120-Minute Massage</t>
  </si>
  <si>
    <t>Staff Meeting (1 Hour)</t>
  </si>
  <si>
    <t>30-Minute Complete Decongestive Therapy</t>
  </si>
  <si>
    <t>30-Minute Cupping Massage</t>
  </si>
  <si>
    <t>30-Minute Prenatal Massage</t>
  </si>
  <si>
    <t>30-Minute Thai Massage</t>
  </si>
  <si>
    <t>45-Minute Acu-Massage</t>
  </si>
  <si>
    <t>45-Minute Cupping Massage</t>
  </si>
  <si>
    <t>45-Minute Prenatal Massage</t>
  </si>
  <si>
    <t>45-Minute Thai Massage</t>
  </si>
  <si>
    <t>60-Minute Acu-Massage</t>
  </si>
  <si>
    <t>60-Minute Ashiatsu Massage</t>
  </si>
  <si>
    <t>60-Minute Couples Massage</t>
  </si>
  <si>
    <t>60-Minute Cupping Massage</t>
  </si>
  <si>
    <t>60-Minute Lomi Lomi Massage</t>
  </si>
  <si>
    <t>60-Minute Prenatal Massage</t>
  </si>
  <si>
    <t>60-Minute Thai Massage</t>
  </si>
  <si>
    <t>75-Minute Acu-Massage</t>
  </si>
  <si>
    <t>75-Minute Ashiatsu Massage</t>
  </si>
  <si>
    <t>75-Minute Couples Massage</t>
  </si>
  <si>
    <t>75-Minute Couples Massage | Hot Stone</t>
  </si>
  <si>
    <t>75-Minute Hot Stone Massage</t>
  </si>
  <si>
    <t>75-Minute Cupping Massage</t>
  </si>
  <si>
    <t>75-Minute Prenatal Massage</t>
  </si>
  <si>
    <t>75-Minute Thai Massage</t>
  </si>
  <si>
    <t>90-Minute Acu-Massage</t>
  </si>
  <si>
    <t>90-Minute Ashiatsu Massage</t>
  </si>
  <si>
    <t>90-Minute Couples Massage</t>
  </si>
  <si>
    <t>90-Minute Cupping Massage</t>
  </si>
  <si>
    <t>90-Minute Prenatal Massage</t>
  </si>
  <si>
    <t>90-Minute Thai Massage</t>
  </si>
  <si>
    <t>105-Minute Hot Stone Massage</t>
  </si>
  <si>
    <t>105-Minute Couples Massage | Hot Stone</t>
  </si>
  <si>
    <t>120-Minute Couples Massage</t>
  </si>
  <si>
    <t>120-Minute Prenatal Massage</t>
  </si>
  <si>
    <t>30-Minute Manual Lymphatic Drainage | Follow-up</t>
  </si>
  <si>
    <t>45-Minute Massage</t>
  </si>
  <si>
    <t>120-Minute Massage and Lymph Drainage | Initial Visit</t>
  </si>
  <si>
    <t>120-Minute Massage and Lymph Drainage | Follow-up</t>
  </si>
  <si>
    <t>30-Minute Massage - NO SHOW 50%</t>
  </si>
  <si>
    <t>30-Minute Complete Decongestive Therapy - NO SHOW 50%</t>
  </si>
  <si>
    <t>30-Minute Complete Decongestive Therapy - NO SHOW 100%</t>
  </si>
  <si>
    <t>30-Minute Cupping Massage - NO SHOW 100%</t>
  </si>
  <si>
    <t>30-Minute Manual Lymphatic Drainage | Follow-up - NO SHOW 100%</t>
  </si>
  <si>
    <t>30-Minute Prenatal Massage - NO SHOW 100%</t>
  </si>
  <si>
    <t>30-Minute Cupping Massage - NO SHOW 50%</t>
  </si>
  <si>
    <t>30-Minute Manual Lymphatic Drainage | Follow-up - NO SHOW 50%</t>
  </si>
  <si>
    <t>30-Minute Prenatal Massage - NO SHOW 50%</t>
  </si>
  <si>
    <t>30-Minute Thai Massage - NO SHOW 50%</t>
  </si>
  <si>
    <t>30-Minute Thai Massage - NO SHOW 100%</t>
  </si>
  <si>
    <t>45-Minute Massage - NO SHOW 50%</t>
  </si>
  <si>
    <t>45-Minute Acu-Massage - NO SHOW 50%</t>
  </si>
  <si>
    <t>45-Minute Cupping Massage - NO SHOW 50%</t>
  </si>
  <si>
    <t>45-Minute Prenatal Massage - NO SHOW 50%</t>
  </si>
  <si>
    <t>45-Minute Thai Massage - NO SHOW 50%</t>
  </si>
  <si>
    <t>45-Minute Massage - NO SHOW 100%</t>
  </si>
  <si>
    <t>45-Minute Acu-Massage - NO SHOW 100%</t>
  </si>
  <si>
    <t>45-Minute Cupping Massage - NO SHOW 100%</t>
  </si>
  <si>
    <t>45-Minute Prenatal Massage - NO SHOW 100%</t>
  </si>
  <si>
    <t>45-Minute Thai Massage - NO SHOW 100%</t>
  </si>
  <si>
    <t>60-Minute Massage - NO SHOW 50%</t>
  </si>
  <si>
    <t>60-Minute Acu-Massage - NO SHOW 50%</t>
  </si>
  <si>
    <t>60-Minute Ashiatsu Massage - NO SHOW 50%</t>
  </si>
  <si>
    <t>60-Minute Couples Massage - NO SHOW 50%</t>
  </si>
  <si>
    <t>60-Minute Cupping Massage - NO SHOW 50%</t>
  </si>
  <si>
    <t>60-Minute Lomi Lomi Massage - NO SHOW 50%</t>
  </si>
  <si>
    <t>60-Minute Prenatal Massage - NO SHOW 50%</t>
  </si>
  <si>
    <t>60-Minute Thai Massage - NO SHOW 50%</t>
  </si>
  <si>
    <t>60-Minute Massage - NO SHOW 100%</t>
  </si>
  <si>
    <t>60-Minute Acu-Massage - NO SHOW 100%</t>
  </si>
  <si>
    <t>60-Minute Ashiatsu Massage - NO SHOW 100%</t>
  </si>
  <si>
    <t>60-Minute Couples Massage - NO SHOW 100%</t>
  </si>
  <si>
    <t>60-Minute Cupping Massage - NO SHOW 100%</t>
  </si>
  <si>
    <t>60-Minute Lomi Lomi Massage - NO SHOW 100%</t>
  </si>
  <si>
    <t>60-Minute Prenatal Massage - NO SHOW 100%</t>
  </si>
  <si>
    <t>60-Minute Thai Massage - NO SHOW 100%</t>
  </si>
  <si>
    <t>75-Minute Massage - NO SHOW 50%</t>
  </si>
  <si>
    <t>75-Minute Acu-Massage - NO SHOW 50%</t>
  </si>
  <si>
    <t>75-Minute Ashiatsu Massage - NO SHOW 50%</t>
  </si>
  <si>
    <t>75-Minute Couples Massage - NO SHOW 50%</t>
  </si>
  <si>
    <t>75-Minute Couples Massage | Hot Stone - NO SHOW 50%</t>
  </si>
  <si>
    <t>75-Minute Hot Stone Massage - NO SHOW 50%</t>
  </si>
  <si>
    <t>75-Minute Cupping Massage - NO SHOW 50%</t>
  </si>
  <si>
    <t>75-Minute Prenatal Massage - NO SHOW 50%</t>
  </si>
  <si>
    <t>75-Minute Thai Massage - NO SHOW 50%</t>
  </si>
  <si>
    <t>75-Minute Massage - NO SHOW 100%</t>
  </si>
  <si>
    <t>75-Minute Acu-Massage - NO SHOW 100%</t>
  </si>
  <si>
    <t>75-Minute Ashiatsu Massage - NO SHOW 100%</t>
  </si>
  <si>
    <t>75-Minute Couples Massage - NO SHOW 100%</t>
  </si>
  <si>
    <t>75-Minute Couples Massage | Hot Stone - NO SHOW 100%</t>
  </si>
  <si>
    <t>75-Minute Hot Stone Massage - NO SHOW 100%</t>
  </si>
  <si>
    <t>75-Minute Cupping Massage - NO SHOW 100%</t>
  </si>
  <si>
    <t>75-Minute Prenatal Massage - NO SHOW 100%</t>
  </si>
  <si>
    <t>75-Minute Thai Massage - NO SHOW 100%</t>
  </si>
  <si>
    <t>90-Minute Massage - NO SHOW 50%</t>
  </si>
  <si>
    <t>90-Minute Acu-Massage - NO SHOW 50%</t>
  </si>
  <si>
    <t>90-Minute Ashiatsu Massage - NO SHOW 50%</t>
  </si>
  <si>
    <t>90-Minute Couples Massage - NO SHOW 50%</t>
  </si>
  <si>
    <t>90-Minute Cupping Massage - NO SHOW 50%</t>
  </si>
  <si>
    <t>90-Minute Prenatal Massage - NO SHOW 50%</t>
  </si>
  <si>
    <t>90-Minute Thai Massage - NO SHOW 50%</t>
  </si>
  <si>
    <t>105-Minute Hot Stone Massage - NO SHOW 50%</t>
  </si>
  <si>
    <t>105-Minute Couples Massage | Hot Stone - NO SHOW 50%</t>
  </si>
  <si>
    <t>120-Minute Massage - NO SHOW 50%</t>
  </si>
  <si>
    <t>120-Minute Couples Massage - NO SHOW 50%</t>
  </si>
  <si>
    <t>120-Minute Massage and Lymph Drainage | Initial Visit - NO SHOW 50%</t>
  </si>
  <si>
    <t>120-Minute Massage and Lymph Drainage | Follow-up - NO SHOW 50%</t>
  </si>
  <si>
    <t>120-Minute Prenatal Massage - NO SHOW 50%</t>
  </si>
  <si>
    <t>90-Minute Massage - NO SHOW 100%</t>
  </si>
  <si>
    <t>90-Minute Acu-Massage - NO SHOW 100%</t>
  </si>
  <si>
    <t>90-Minute Ashiatsu Massage - NO SHOW 100%</t>
  </si>
  <si>
    <t>90-Minute Couples Massage - NO SHOW 100%</t>
  </si>
  <si>
    <t>90-Minute Cupping Massage - NO SHOW 100%</t>
  </si>
  <si>
    <t>90-Minute Prenatal Massage - NO SHOW 100%</t>
  </si>
  <si>
    <t>90-Minute Thai Massage - NO SHOW 100%</t>
  </si>
  <si>
    <t>105-Minute Hot Stone Massage - NO SHOW 100%</t>
  </si>
  <si>
    <t>105-Minute Couples Massage | Hot Stone - NO SHOW 100%</t>
  </si>
  <si>
    <t>120-Minute Massage - NO SHOW 100%</t>
  </si>
  <si>
    <t>120-Minute Couples Massage - NO SHOW 100%</t>
  </si>
  <si>
    <t>120-Minute Massage and Lymph Drainage | Initial Visit - NO SHOW 100%</t>
  </si>
  <si>
    <t>120-Minute Massage and Lymph Drainage | Follow-up - NO SHOW 100%</t>
  </si>
  <si>
    <t>120-Minute Prenatal Massage - NO SHOW 100%</t>
  </si>
  <si>
    <t>COM. RATE (%):</t>
  </si>
  <si>
    <t>NAME</t>
  </si>
  <si>
    <t>ADDRESS</t>
  </si>
  <si>
    <t>CITY, PROVINCE</t>
  </si>
  <si>
    <t>POSTAL CODE</t>
  </si>
  <si>
    <t>PHONE</t>
  </si>
  <si>
    <t>EMAIL</t>
  </si>
  <si>
    <t>BUSINESS # / GST #</t>
  </si>
  <si>
    <t>TREATMENT PERIOD</t>
  </si>
  <si>
    <t>XXXX-XX-XX</t>
  </si>
  <si>
    <t>accounting@drmtmassage.ca</t>
  </si>
  <si>
    <t>EMAIL TO:</t>
  </si>
  <si>
    <t>CREDIT</t>
  </si>
  <si>
    <t>60-Minute Acupuncture | Initial Visit</t>
  </si>
  <si>
    <t>60-Minute Acupuncture | Initial Visit - NO SHOW 50%</t>
  </si>
  <si>
    <t>60-Minute Acupuncture | Initial Visit - NO SHOW 100%</t>
  </si>
  <si>
    <t>45-Minute Acupuncture | Follow-up</t>
  </si>
  <si>
    <t>45-Minute Acupuncture | Follow-up - NO SHOW 50%</t>
  </si>
  <si>
    <t>45-Minute Acupuncture | Follow-up - NO SHOW 100%</t>
  </si>
  <si>
    <t>60-Minute Acupuncture | Follow-up</t>
  </si>
  <si>
    <t>60-Minute Acupuncture | Follow-up - NO SHOW 50%</t>
  </si>
  <si>
    <t>60-Minute Acupuncture | Follow-up - NO SHOW 100%</t>
  </si>
  <si>
    <t>30-Minute Massage | WEEKEND RATE</t>
  </si>
  <si>
    <t>30-Minute Massage | WEEKEND RATE - NO SHOW 50%</t>
  </si>
  <si>
    <t>30-Minute Complete Decongestive Therapy | WEEKEND RATE</t>
  </si>
  <si>
    <t>30-Minute Complete Decongestive Therapy | WEEKEND RATE - NO SHOW 50%</t>
  </si>
  <si>
    <t>30-Minute Complete Decongestive Therapy | WEEKEND RATE - NO SHOW 100%</t>
  </si>
  <si>
    <t>30-Minute Cupping Massage | WEEKEND RATE</t>
  </si>
  <si>
    <t>30-Minute Cupping Massage | WEEKEND RATE - NO SHOW 50%</t>
  </si>
  <si>
    <t>30-Minute Cupping Massage | WEEKEND RATE - NO SHOW 100%</t>
  </si>
  <si>
    <t>30-Minute Manual Lymphatic Drainage | Follow-up | WEEKEND RATE</t>
  </si>
  <si>
    <t>30-Minute Manual Lymphatic Drainage | Follow-up | WEEKEND RATE - NO SHOW 50%</t>
  </si>
  <si>
    <t>30-Minute Manual Lymphatic Drainage | Follow-up | WEEKEND RATE - NO SHOW 100%</t>
  </si>
  <si>
    <t>30-Minute Prenatal Massage | WEEKEND RATE</t>
  </si>
  <si>
    <t>30-Minute Prenatal Massage | WEEKEND RATE - NO SHOW 50%</t>
  </si>
  <si>
    <t>30-Minute Prenatal Massage | WEEKEND RATE - NO SHOW 100%</t>
  </si>
  <si>
    <t>30-Minute Thai Massage | WEEKEND RATE</t>
  </si>
  <si>
    <t>30-Minute Thai Massage | WEEKEND RATE - NO SHOW 50%</t>
  </si>
  <si>
    <t>30-Minute Thai Massage | WEEKEND RATE - NO SHOW 100%</t>
  </si>
  <si>
    <t>Note: Weekend Com. Rate: +2%</t>
  </si>
  <si>
    <t>45-Minute Massage | WEEKEND RATE</t>
  </si>
  <si>
    <t>45-Minute Massage | WEEKEND RATE - NO SHOW 50%</t>
  </si>
  <si>
    <t>45-Minute Massage | WEEKEND RATE - NO SHOW 100%</t>
  </si>
  <si>
    <t>45-Minute Acupuncture | Follow-up | WEEKEND RATE</t>
  </si>
  <si>
    <t>45-Minute Acupuncture | Follow-up | WEEKEND RATE - NO SHOW 50%</t>
  </si>
  <si>
    <t>45-Minute Acupuncture | Follow-up | WEEKEND RATE - NO SHOW 100%</t>
  </si>
  <si>
    <t>45-Minute Cupping Massage | WEEKEND RATE</t>
  </si>
  <si>
    <t>45-Minute Cupping Massage | WEEKEND RATE - NO SHOW 50%</t>
  </si>
  <si>
    <t>45-Minute Cupping Massage | WEEKEND RATE - NO SHOW 100%</t>
  </si>
  <si>
    <t>45-Minute Prenatal Massage | WEEKEND RATE</t>
  </si>
  <si>
    <t>45-Minute Prenatal Massage | WEEKEND RATE - NO SHOW 50%</t>
  </si>
  <si>
    <t>45-Minute Prenatal Massage | WEEKEND RATE - NO SHOW 100%</t>
  </si>
  <si>
    <t>45-Minute Acu-Massage | WEEKEND RATE</t>
  </si>
  <si>
    <t>45-Minute Acu-Massage | WEEKEND RATE - NO SHOW 50%</t>
  </si>
  <si>
    <t>45-Minute Acu-Massage | WEEKEND RATE - NO SHOW 100%</t>
  </si>
  <si>
    <t>45-Minute Thai Massage | WEEKEND RATE</t>
  </si>
  <si>
    <t>45-Minute Thai Massage | WEEKEND RATE - NO SHOW 50%</t>
  </si>
  <si>
    <t>45-Minute Thai Massage | WEEKEND RATE - NO SHOW 100%</t>
  </si>
  <si>
    <t>60-Minute Massage | WEEKEND RATE</t>
  </si>
  <si>
    <t>60-Minute Massage | WEEKEND RATE - NO SHOW 50%</t>
  </si>
  <si>
    <t>60-Minute Massage | WEEKEND RATE - NO SHOW 100%</t>
  </si>
  <si>
    <t>60-Minute Acu-Massage | WEEKEND RATE</t>
  </si>
  <si>
    <t>60-Minute Acu-Massage | WEEKEND RATE - NO SHOW 50%</t>
  </si>
  <si>
    <t>60-Minute Acu-Massage | WEEKEND RATE - NO SHOW 100%</t>
  </si>
  <si>
    <t>60-Minute Complete Manual Lymph Drainage | Initial Visit</t>
  </si>
  <si>
    <t>60-Minute  Complete Manual Lymph Drainage | Initial Visit - NO SHOW 50%</t>
  </si>
  <si>
    <t>60-Minute  Complete Manual Lymph Drainage | Initial Visit - NO SHOW 100%</t>
  </si>
  <si>
    <t>60-Minute Complete Manual Lymph Drainage | Initial Visit  | WEEKEND RATE</t>
  </si>
  <si>
    <t>60-Minute  Complete Manual Lymph Drainage | Initial Visit | WEEKEND RATE - NO SHOW 50%</t>
  </si>
  <si>
    <t>60-Minute  Complete Manual Lymph Drainage | Initial Visit | WEEKEND RATE - NO SHOW 100%</t>
  </si>
  <si>
    <t>60-Minute Acupuncture | Initial Visit | WEEKEND RATE</t>
  </si>
  <si>
    <t>60-Minute Acupuncture | Initial Visit | WEEKEND RATE - NO SHOW 50%</t>
  </si>
  <si>
    <t>60-Minute Acupuncture | Initial Visit | WEEKEND RATE - NO SHOW 100%</t>
  </si>
  <si>
    <t>60-Minute Acupuncture | Follow-up | WEEKEND RATE</t>
  </si>
  <si>
    <t>60-Minute Acupuncture | Follow-up | WEEKEND RATE - NO SHOW 50%</t>
  </si>
  <si>
    <t>60-Minute Acupuncture | Follow-up | WEEKEND RATE - NO SHOW 100%</t>
  </si>
  <si>
    <t>60-Minute Ashiatsu Massage | WEEKEND RATE</t>
  </si>
  <si>
    <t>60-Minute Ashiatsu Massage | WEEKEND RATE - NO SHOW 50%</t>
  </si>
  <si>
    <t>60-Minute Ashiatsu Massage | WEEKEND RATE - NO SHOW 100%</t>
  </si>
  <si>
    <t>60-Minute Couples Massage | WEEKEND RATE</t>
  </si>
  <si>
    <t>60-Minute Couples Massage | WEEKEND RATE - NO SHOW 50%</t>
  </si>
  <si>
    <t>60-Minute Couples Massage | WEEKEND RATE - NO SHOW 100%</t>
  </si>
  <si>
    <t>60-Minute Cupping Massage | WEEKEND RATE</t>
  </si>
  <si>
    <t>60-Minute Cupping Massage | WEEKEND RATE - NO SHOW 50%</t>
  </si>
  <si>
    <t>60-Minute Cupping Massage | WEEKEND RATE - NO SHOW 100%</t>
  </si>
  <si>
    <t>60-Minute Lomi Lomi Massage | WEEKEND RATE</t>
  </si>
  <si>
    <t>60-Minute Lomi Lomi Massage | WEEKEND RATE - NO SHOW 50%</t>
  </si>
  <si>
    <t>60-Minute Lomi Lomi Massage | WEEKEND RATE - NO SHOW 100%</t>
  </si>
  <si>
    <t>60-Minute Manual Lymph Drainage | Initial Visit</t>
  </si>
  <si>
    <t>60-Minute Manual Lymph Drainage | Initial Visit - NO SHOW 50%</t>
  </si>
  <si>
    <t>60-Minute Manual Lymph Drainage | Initial Visit - NO SHOW 100%</t>
  </si>
  <si>
    <t>60-Minute Manual Lymph Drainage | Initial Visit | WEEKEND RATE</t>
  </si>
  <si>
    <t>60-Minute Manual Lymph Drainage | Initial Visit | WEEKEND RATE - NO SHOW 50%</t>
  </si>
  <si>
    <t>60-Minute Manual Lymph Drainage | Initial Visit | WEEKEND RATE - NO SHOW 100%</t>
  </si>
  <si>
    <t>60-Minute Manual Lymph Drainage | Follow-up | WEEKEND RATE</t>
  </si>
  <si>
    <t>60-Minute Manual Lymph Drainage | Follow-up | WEEKEND RATE - NO SHOW 50%</t>
  </si>
  <si>
    <t>60-Minute Manual Lymph Drainage | Follow-up | WEEKEND RATE - NO SHOW 100%</t>
  </si>
  <si>
    <t>60-Minute Prenatal Massage | WEEKEND RATE</t>
  </si>
  <si>
    <t>60-Minute Prenatal Massage | WEEKEND RATE - NO SHOW 50%</t>
  </si>
  <si>
    <t>60-Minute Prenatal Massage | WEEKEND RATE - NO SHOW 100%</t>
  </si>
  <si>
    <t>60-Minute Thai Massage | WEEKEND RATE</t>
  </si>
  <si>
    <t>60-Minute Thai Massage | WEEKEND RATE - NO SHOW 50%</t>
  </si>
  <si>
    <t>60-Minute Thai Massage | WEEKEND RATE - NO SHOW 100%</t>
  </si>
  <si>
    <t>75-Minute Massage | WEEKEND RATE</t>
  </si>
  <si>
    <t>75-Minute Massage | WEEKEND RATE - NO SHOW 50%</t>
  </si>
  <si>
    <t>75-Minute Massage | WEEKEND RATE - NO SHOW 100%</t>
  </si>
  <si>
    <t>75-Minute Manual Lymph Drainage | Follow-up</t>
  </si>
  <si>
    <t>75-Minute Manual Lymph Drainage | Follow-up - NO SHOW 50%</t>
  </si>
  <si>
    <t>75-Minute Manual Lymph Drainage | Follow-up - NO SHOW 100%</t>
  </si>
  <si>
    <t>90-Minute Manual Lymph Drainage | Follow-up</t>
  </si>
  <si>
    <t>90-Minute Manual Lymph Drainage | Follow-up - NO SHOW 50%</t>
  </si>
  <si>
    <t>90-Minute Manual Lymph Drainage | Follow-up - NO SHOW 100%</t>
  </si>
  <si>
    <t>75-Minute Acu-Massage | WEEKEND RATE</t>
  </si>
  <si>
    <t>75-Minute Acu-Massage | WEEKEND RATE - NO SHOW 50%</t>
  </si>
  <si>
    <t>75-Minute Acu-Massage | WEEKEND RATE - NO SHOW 100%</t>
  </si>
  <si>
    <t>75-Minute Ashiatsu Massage | WEEKEND RATE</t>
  </si>
  <si>
    <t>75-Minute Ashiatsu Massage | WEEKEND RATE - NO SHOW 50%</t>
  </si>
  <si>
    <t>75-Minute Ashiatsu Massage | WEEKEND RATE - NO SHOW 100%</t>
  </si>
  <si>
    <t>75-Minute Couples Massage | WEEKEND RATE</t>
  </si>
  <si>
    <t>75-Minute Couples Massage | WEEKEND RATE - NO SHOW 50%</t>
  </si>
  <si>
    <t>75-Minute Couples Massage | WEEKEND RATE - NO SHOW 100%</t>
  </si>
  <si>
    <t>75-Minute Couples Massage | Hot Stone | WEEKEND RATE</t>
  </si>
  <si>
    <t>75-Minute Couples Massage | Hot Stone | WEEKEND RATE - NO SHOW 50%</t>
  </si>
  <si>
    <t>75-Minute Couples Massage | Hot Stone | WEEKEND RATE - NO SHOW 100%</t>
  </si>
  <si>
    <t>75-Minute Hot Stone Massage | WEEKEND RATE</t>
  </si>
  <si>
    <t>75-Minute Hot Stone Massage | WEEKEND RATE - NO SHOW 50%</t>
  </si>
  <si>
    <t>75-Minute Hot Stone Massage | WEEKEND RATE - NO SHOW 100%</t>
  </si>
  <si>
    <t>75-Minute Cupping Massage | WEEKEND RATE</t>
  </si>
  <si>
    <t>75-Minute Cupping Massage | WEEKEND RATE - NO SHOW 50%</t>
  </si>
  <si>
    <t>75-Minute Cupping Massage | WEEKEND RATE - NO SHOW 100%</t>
  </si>
  <si>
    <t>75-Minute Manual Lymph Drainage | Follow-up | WEEKEND RATE</t>
  </si>
  <si>
    <t>75-Minute Manual Lymph Drainage | Follow-up | WEEKEND RATE - NO SHOW 50%</t>
  </si>
  <si>
    <t>75-Minute Manual Lymph Drainage | Follow-up | WEEKEND RATE - NO SHOW 100%</t>
  </si>
  <si>
    <t>75-Minute Prenatal Massage | WEEKEND RATE</t>
  </si>
  <si>
    <t>75-Minute Prenatal Massage | WEEKEND RATE - NO SHOW 50%</t>
  </si>
  <si>
    <t>75-Minute Prenatal Massage | WEEKEND RATE - NO SHOW 100%</t>
  </si>
  <si>
    <t>75-Minute Thai Massage | WEEKEND RATE</t>
  </si>
  <si>
    <t>75-Minute Thai Massage | WEEKEND RATE - NO SHOW 50%</t>
  </si>
  <si>
    <t>75-Minute Thai Massage | WEEKEND RATE - NO SHOW 100%</t>
  </si>
  <si>
    <t>90-Minute Massage | WEEKEND RATE</t>
  </si>
  <si>
    <t>90-Minute Massage | WEEKEND RATE- NO SHOW 50%</t>
  </si>
  <si>
    <t>90-Minute Massage | WEEKEND RATE - NO SHOW 100%</t>
  </si>
  <si>
    <t>90-Minute Acu-Massage | WEEKEND RATE</t>
  </si>
  <si>
    <t>90-Minute Acu-Massage | WEEKEND RATE - NO SHOW 50%</t>
  </si>
  <si>
    <t>90-Minute Acu-Massage | WEEKEND RATE - NO SHOW 100%</t>
  </si>
  <si>
    <t>90-Minute Ashiatsu Massage | WEEKEND RATE</t>
  </si>
  <si>
    <t>90-Minute Ashiatsu Massage | WEEKEND RATE - NO SHOW 50%</t>
  </si>
  <si>
    <t>90-Minute Ashiatsu Massage | WEEKEND RATE - NO SHOW 100%</t>
  </si>
  <si>
    <t>90-Minute Couples Massage | WEEKEND RATE</t>
  </si>
  <si>
    <t>90-Minute Couples Massage | WEEKEND RATE - NO SHOW 50%</t>
  </si>
  <si>
    <t>90-Minute Couples Massage | WEEKEND RATE - NO SHOW 100%</t>
  </si>
  <si>
    <t>90-Minute Cupping Massage | WEEKEND RATE</t>
  </si>
  <si>
    <t>90-Minute Cupping Massage | WEEKEND RATE - NO SHOW 50%</t>
  </si>
  <si>
    <t>90-Minute Cupping Massage | WEEKEND RATE - NO SHOW 100%</t>
  </si>
  <si>
    <t>90-Minute Manual Lymph Drainage | Follow-up | WEEKEND RATE</t>
  </si>
  <si>
    <t>90-Minute Manual Lymph Drainage | Follow-up | WEEKEND RATE - NO SHOW 50%</t>
  </si>
  <si>
    <t>90-Minute Manual Lymph Drainage | Follow-up | WEEKEND RATE - NO SHOW 100%</t>
  </si>
  <si>
    <t>90-Minute Prenatal Massage | WEEKEND RATE</t>
  </si>
  <si>
    <t>90-Minute Prenatal Massage | WEEKEND RATE - NO SHOW 50%</t>
  </si>
  <si>
    <t>90-Minute Prenatal Massage | WEEKEND RATE - NO SHOW 100%</t>
  </si>
  <si>
    <t>90-Minute Thai Massage | WEEKEND RATE</t>
  </si>
  <si>
    <t>90-Minute Thai Massage | WEEKEND RATE - NO SHOW 50%</t>
  </si>
  <si>
    <t>90-Minute Thai Massage | WEEKEND RATE - NO SHOW 100%</t>
  </si>
  <si>
    <t>105-Minute Hot Stone Massage | WEEKEND RATE</t>
  </si>
  <si>
    <t>105-Minute Hot Stone Massage | WEEKEND RATE - NO SHOW 50%</t>
  </si>
  <si>
    <t>105-Minute Hot Stone Massage | WEEKEND RATE - NO SHOW 100%</t>
  </si>
  <si>
    <t>105-Minute Couples Massage | Hot Stone | WEEKEND RATE</t>
  </si>
  <si>
    <t>105-Minute Couples Massage | Hot Stone | WEEKEND RATE - NO SHOW 50%</t>
  </si>
  <si>
    <t>105-Minute Couples Massage | Hot Stone | WEEKEND RATE - NO SHOW 100%</t>
  </si>
  <si>
    <t>120-Minute Massage | WEEKEND RATE</t>
  </si>
  <si>
    <t>120-Minute Massage | WEEKEND RATE - NO SHOW 50%</t>
  </si>
  <si>
    <t>120-Minute Massage | WEEKEND RATE - NO SHOW 100%</t>
  </si>
  <si>
    <t>120-Minute Couples Massage | WEEKEND RATE</t>
  </si>
  <si>
    <t>120-Minute Couples Massage | WEEKEND RATE - NO SHOW 50%</t>
  </si>
  <si>
    <t>120-Minute Couples Massage | WEEKEND RATE - NO SHOW 100%</t>
  </si>
  <si>
    <t>120-Minute Complete Massage and Lymph Drainage | Initial Visit</t>
  </si>
  <si>
    <t>120-Minute Complete Massage and Lymph Drainage | Initial Visit - NO SHOW 50%</t>
  </si>
  <si>
    <t>120-Minute Complete Massage and Lymph Drainage | Initial Visit - NO SHOW 100%</t>
  </si>
  <si>
    <t>120-Minute  Complete Massage and Lymph Drainage | Follow-up</t>
  </si>
  <si>
    <t>120-Minute Complete Massage and Lymph Drainage | Follow-up - NO SHOW 50%</t>
  </si>
  <si>
    <t>120-Minute Complete Massage and Lymph Drainage | Follow-up - NO SHOW 100%</t>
  </si>
  <si>
    <t>120-Minute Complete Massage and Lymph Drainage | Initial Visit | WEEKEND RATE</t>
  </si>
  <si>
    <t>120-Minute Complete Massage and Lymph Drainage | Initial Visit | WEEKEND RATE - NO SHOW 50%</t>
  </si>
  <si>
    <t>120-Minute Complete Massage and Lymph Drainage | Initial Visit | WEEKEND RATE - NO SHOW 100%</t>
  </si>
  <si>
    <t>120-Minute Complete Massage and Lymph Drainage | Follow-up | WEEKEND RATE</t>
  </si>
  <si>
    <t>120-Minute Complete Massage and Lymph Drainage | Follow-up | WEEKEND RATE - NO SHOW 50%</t>
  </si>
  <si>
    <t>120-Minute Complete Massage and Lymph Drainage | Follow-up | WEEKEND RATE - NO SHOW 100%</t>
  </si>
  <si>
    <t>120-Minute Massage and Lymph Drainage | Initial Visit | WEEKEND RATE</t>
  </si>
  <si>
    <t>120-Minute Massage and Lymph Drainage | Initial Visit | WEEKEND RATE - NO SHOW 50%</t>
  </si>
  <si>
    <t>120-Minute Massage and Lymph Drainage | Initial Visit | WEEKEND RATE - NO SHOW 100%</t>
  </si>
  <si>
    <t>120-Minute Massage and Lymph Drainage | Follow-up | WEEKEND RATE</t>
  </si>
  <si>
    <t>120-Minute Massage and Lymph Drainage | Follow-up | WEEKEND RATE - NO SHOW 50%</t>
  </si>
  <si>
    <t>120-Minute Massage and Lymph Drainage | Follow-up | WEEKEND RATE - NO SHOW 100%</t>
  </si>
  <si>
    <t>120-Minute Prenatal Massage | WEEKEND RATE</t>
  </si>
  <si>
    <t>120-Minute Prenatal Massage | WEEKEND RATE - NO SHOW 50%</t>
  </si>
  <si>
    <t>120-Minute Prenatal Massage | WEEKEND RATE - NO SHOW 100%</t>
  </si>
  <si>
    <t>ADMIN NOTES:</t>
  </si>
  <si>
    <t>Enter all of the necessary Contact Details</t>
  </si>
  <si>
    <t>Enter Invoice # (please remember to use consecutive numbering, do not duplicate invoice numbers)</t>
  </si>
  <si>
    <t>Enter Invoice Date</t>
  </si>
  <si>
    <t>Enter Treatments:</t>
  </si>
  <si>
    <t>**This format will calculate all of the required pricing (2% commission incentive will automatically calculate for any "WEEKEND" treatments)</t>
  </si>
  <si>
    <t>Save file as the date of the invoice, your name, invoice number and the total of invoice:</t>
  </si>
  <si>
    <t>Login | Clover Web Dashboard</t>
  </si>
  <si>
    <r>
      <t xml:space="preserve">Enter </t>
    </r>
    <r>
      <rPr>
        <b/>
        <sz val="11"/>
        <color theme="1"/>
        <rFont val="Segoe UI"/>
        <family val="2"/>
      </rPr>
      <t>Treatment period</t>
    </r>
    <r>
      <rPr>
        <sz val="11"/>
        <color theme="1"/>
        <rFont val="Segoe UI"/>
        <family val="2"/>
      </rPr>
      <t xml:space="preserve"> Dates</t>
    </r>
  </si>
  <si>
    <r>
      <t xml:space="preserve">Click on the Cell and the dropdown Arrow will appear  </t>
    </r>
    <r>
      <rPr>
        <b/>
        <i/>
        <sz val="11"/>
        <color rgb="FFFF0000"/>
        <rFont val="Segoe UI"/>
        <family val="2"/>
      </rPr>
      <t>(Please select WEEKEND for any weekend treatments)</t>
    </r>
  </si>
  <si>
    <r>
      <rPr>
        <b/>
        <sz val="11"/>
        <color theme="1"/>
        <rFont val="Segoe UI"/>
        <family val="2"/>
      </rPr>
      <t>Enter the Quantity</t>
    </r>
    <r>
      <rPr>
        <sz val="11"/>
        <color theme="1"/>
        <rFont val="Segoe UI"/>
        <family val="2"/>
      </rPr>
      <t xml:space="preserve"> of Treatments under QTY (shadowed area)</t>
    </r>
  </si>
  <si>
    <r>
      <t xml:space="preserve">Enter </t>
    </r>
    <r>
      <rPr>
        <b/>
        <sz val="11"/>
        <color theme="1"/>
        <rFont val="Segoe UI"/>
        <family val="2"/>
      </rPr>
      <t>Tip Amount</t>
    </r>
    <r>
      <rPr>
        <sz val="11"/>
        <color theme="1"/>
        <rFont val="Segoe UI"/>
        <family val="2"/>
      </rPr>
      <t xml:space="preserve"> (Access Tips through Clover Dashboard - Click the link:</t>
    </r>
  </si>
  <si>
    <r>
      <rPr>
        <b/>
        <sz val="11"/>
        <color theme="1"/>
        <rFont val="Segoe UI"/>
        <family val="2"/>
      </rPr>
      <t>Save</t>
    </r>
    <r>
      <rPr>
        <sz val="11"/>
        <color theme="1"/>
        <rFont val="Segoe UI"/>
        <family val="2"/>
      </rPr>
      <t xml:space="preserve"> the Invoice as a PDF</t>
    </r>
  </si>
  <si>
    <r>
      <rPr>
        <b/>
        <sz val="11"/>
        <color theme="1"/>
        <rFont val="Segoe UI"/>
        <family val="2"/>
      </rPr>
      <t>Hidden</t>
    </r>
    <r>
      <rPr>
        <sz val="11"/>
        <color theme="1"/>
        <rFont val="Segoe UI"/>
        <family val="2"/>
      </rPr>
      <t xml:space="preserve"> Dropdown Items tab - RIGTH CLICK on any Tab and select "Unhide"</t>
    </r>
  </si>
  <si>
    <t>Please contact Gabby immediately if there is a treatment missing or there is an error in the spreadsheet - do not try and fix it yourself.</t>
  </si>
  <si>
    <t>Prices Updated Effective: Sept 1, 2025</t>
  </si>
  <si>
    <t>INVOICE</t>
  </si>
  <si>
    <t>STEP 6.1</t>
  </si>
  <si>
    <t>STEP 6</t>
  </si>
  <si>
    <t>STEP 7</t>
  </si>
  <si>
    <t>STEP 1</t>
  </si>
  <si>
    <t>STEP 2</t>
  </si>
  <si>
    <t>STEP 3</t>
  </si>
  <si>
    <t>STEP 4</t>
  </si>
  <si>
    <t>STEP 5</t>
  </si>
  <si>
    <t>**When not in use - please leave this at "0" or blank.</t>
  </si>
  <si>
    <t xml:space="preserve"> or a necessary adjustment needed from a previous invoice.  If you have any questions on how/when to use this section, please contact Gabby Succar directly.  </t>
  </si>
  <si>
    <t>75-Minute Acupuncture | Follow-Up</t>
  </si>
  <si>
    <t>75-Minute Acupuncture | Follow-Up - NO SHOW 50%</t>
  </si>
  <si>
    <t>75-Minute Acupuncture | Follow-Up - NO SHOW 100%</t>
  </si>
  <si>
    <t>75-Minute Acupuncture | Follow-Up | WEEKEND RATE</t>
  </si>
  <si>
    <t>75-Minute Acupuncture | Follow-Up | WEEKEND RATE - NO SHOW 50%</t>
  </si>
  <si>
    <t>75-Minute Acupuncture | Follow-Up | WEEKEND RATE - NO SHOW 100%</t>
  </si>
  <si>
    <t>Fee for use:</t>
  </si>
  <si>
    <t>A one-time licensing fee of $50 will be charged.  Please make payment via e-transfer to hello@drmtmassage.ca</t>
  </si>
  <si>
    <t>In the event that the spreadsheet formating is damaged or the spreadsheet is alterred creating formating errors, a $15 administrative fee will be charged to re-issue, re-format the file</t>
  </si>
  <si>
    <t>60-Minute Manual Lymph Drainage | Follow-up</t>
  </si>
  <si>
    <t>60-Minute Manual Lymph Drainage | Follow-up - NO SHOW 50%</t>
  </si>
  <si>
    <t>60-Minute Manual Lymph Drainage | Follow-up - NO SHOW 100%</t>
  </si>
  <si>
    <r>
      <t>Confidentiality Notice:</t>
    </r>
    <r>
      <rPr>
        <i/>
        <sz val="10"/>
        <color theme="1"/>
        <rFont val="Aptos Light"/>
        <family val="2"/>
      </rPr>
      <t xml:space="preserve"> This document and all related templates, layouts, and formats are the intellectual property of Deep Roots Massage Therapy. Unauthorized copying, distribution, modification, or use of this material in any form is strictly prohibited.</t>
    </r>
    <r>
      <rPr>
        <b/>
        <i/>
        <sz val="10"/>
        <color theme="1"/>
        <rFont val="Aptos Light"/>
        <family val="2"/>
      </rPr>
      <t xml:space="preserve">                                                                                   </t>
    </r>
    <r>
      <rPr>
        <sz val="10"/>
        <color theme="1"/>
        <rFont val="Aptos Narrow"/>
        <family val="2"/>
      </rPr>
      <t>©</t>
    </r>
    <r>
      <rPr>
        <i/>
        <sz val="8.5"/>
        <color theme="1"/>
        <rFont val="Aptos Light"/>
        <family val="2"/>
      </rPr>
      <t xml:space="preserve">2025 Deep Roots Massage Therapy </t>
    </r>
  </si>
  <si>
    <t>This invoice format works best in Microsoft Excel on PC or MAC, however some of the formating and formula integrity may be limited if used on other devices.  Using other software such as numbers or google sheets may affect the way this spreadsheet operates.</t>
  </si>
  <si>
    <t>Workshop Facilitation (Single Workshop) [FLAT FEE]</t>
  </si>
  <si>
    <t>Workshop Facilitation (Half-Day) [FLAT FEE]</t>
  </si>
  <si>
    <t>Workshop Facilitation (Full Day) [FLAT FEE]</t>
  </si>
  <si>
    <t>MENTORSHIP - SHADOWING/ORIENTATION SUPPORT/INTERVIEWING [15-MIN]</t>
  </si>
  <si>
    <t>MENTORSHIP - HANDS-ON SKILLS COACHING /TRAINING [15-MIN]</t>
  </si>
  <si>
    <t>MENTORSHIP AND SKILLS TRAINING HOURS</t>
  </si>
  <si>
    <t>WORKSHOP FACILITATION HOURS [FLAT FEE]</t>
  </si>
  <si>
    <t>CREDIT NOTE</t>
  </si>
  <si>
    <t>This space is to be used only if there is an outstanding amount owed to either party from a previous circumstance.  i.e., Overpayment, under payment, audit etc.</t>
  </si>
  <si>
    <t>MENTORSHIP TEMPLATE - (Please use the template in this tab only if you have Mentorship, Workshop or Wellness hours to claim.</t>
  </si>
  <si>
    <t>INSTRUCTIONS:</t>
  </si>
  <si>
    <t xml:space="preserve">Step 1 - </t>
  </si>
  <si>
    <t>Complete the template with treatment amounts at the top using the dropdown.</t>
  </si>
  <si>
    <t>MENTORSHIP/WORKSHOP/WELLNESS CLASS FACILITATION</t>
  </si>
  <si>
    <t xml:space="preserve">Step 2 - </t>
  </si>
  <si>
    <t>Enter in mentorship hours and workshop/wellness class hours in necessary sections.  Please enter the time in 15 minute intervals.  Ex:  60 mins = Qty: 4 (15 x 4 = 60)</t>
  </si>
  <si>
    <t>Last invoice revision:  Dec 3, 2025</t>
  </si>
  <si>
    <t>Spreadsheet Revised 2025-12-03</t>
  </si>
  <si>
    <t>30-Minute Acupuncture | Follow-Up | WEEKEND RATE</t>
  </si>
  <si>
    <t>30-Minute Acupuncture | Follow-Up | WEEKEND RATE - NO SHOW 50%</t>
  </si>
  <si>
    <t>30-Minute Acupuncture | Follow-Up | WEEKEND RATE - NO SHOW 100%</t>
  </si>
  <si>
    <t>30-Minute Acupuncture | Follow-Up - NO SHOW 100%</t>
  </si>
  <si>
    <t>30-Minute Acupuncture | Follow-Up - NO SHOW 50%</t>
  </si>
  <si>
    <t>30-Minute Acupuncture | Follow-Up</t>
  </si>
  <si>
    <t>CREDIT:  If needed, please enter credit as a (-) negative number or a (+) positive number.  Negative number ( - ) indicates that you owe DRMT, positive number ( + ) means DRMT owes you.</t>
  </si>
  <si>
    <t>TREATMENT DEFINITIONS:</t>
  </si>
  <si>
    <t>"COMPLETE"</t>
  </si>
  <si>
    <t>"WEEKEND RATE"</t>
  </si>
  <si>
    <t>Please select this treatment option for all treatments held on Saturday or Sunday for Weekend Incentive rates to calculate properly.</t>
  </si>
  <si>
    <t>MLD treatments that require the use of more than standard supplies use.   To bill this treatment please notify Front Desk Staff PRIOR to treatment/booking completion to change the treatment booked from "Manual Lymph Drainage" to "Complete Manual Lymph Drainage"</t>
  </si>
  <si>
    <t>This spreadsheet is the property of Deep Roots Massage Therapy and is licensed to the Contractor for their independent use.  Contractors are responsible for maintaining the template once it is received.  Contractors may not share, resell, or distribute the template.  Contractors may not share, resell, or distribute the template.</t>
  </si>
  <si>
    <t>Professional Services - Job Fair (1 Hour)</t>
  </si>
  <si>
    <t>45-Minute Complete Manual Lymph Drainage | Follow-up</t>
  </si>
  <si>
    <t>45-Minute  Complete Manual Lymph Drainage | Follow-up - NO SHOW 50%</t>
  </si>
  <si>
    <t>45-Minute  Complete Manual Lymph Drainage | Follow-up - NO SHOW 100%</t>
  </si>
  <si>
    <t>45-Minute Complete Manual Lymph Drainage | Follow-up  | WEEKEND RATE</t>
  </si>
  <si>
    <t>45-Minute  Complete Manual Lymph Drainage | Follow-up | WEEKEND RATE - NO SHOW 50%</t>
  </si>
  <si>
    <t>45-Minute  Complete Manual Lymph Drainage | Follow-up | WEEKEND RATE - NO SHOW 100%</t>
  </si>
  <si>
    <t>45-Minute Manual Lymph Drainage | Follow-up</t>
  </si>
  <si>
    <t>45-Minute  Manual Lymph Drainage | Follow-up - NO SHOW 50%</t>
  </si>
  <si>
    <t>45-Minute  Manual Lymph Drainage | Follow-up - NO SHOW 100%</t>
  </si>
  <si>
    <t>45-Minute Manual Lymph Drainage | Follow-up  | WEEKEND RATE</t>
  </si>
  <si>
    <t>45-Minute  Manual Lymph Drainage | Follow-up | WEEKEND RATE - NO SHOW 50%</t>
  </si>
  <si>
    <t>45-Minute  Manual Lymph Drainage | Follow-up | WEEKEND RATE - NO SHOW 100%</t>
  </si>
  <si>
    <t>INVOICE SUMMARY</t>
  </si>
  <si>
    <t>INVOICE #</t>
  </si>
  <si>
    <t>INVOICE DATE</t>
  </si>
  <si>
    <t>GST TOTAL ($)</t>
  </si>
  <si>
    <t>INVOICE TOTAL ($)</t>
  </si>
  <si>
    <t>INVOICE SUBTOTAL ($)</t>
  </si>
  <si>
    <t xml:space="preserve">This spreadsheet allows contractors to record and track all invoices submitted to the clinic in one organized place. Users can log invoice numbers, dates, service periods, and totals, creating a running record to prevent duplicate invoice numbers and ensure accurate financial tracking. The built-in summary provides a quick overview of invoices sent, amounts invoiced, and payment status for easy reference and reconciliation.  </t>
  </si>
  <si>
    <t>Please note: this document is for your own records only and does not need to be submitted to the clinic.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</si>
</sst>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quot;$&quot;* #,##0.00_-;\-&quot;$&quot;* #,##0.00_-;_-&quot;$&quot;* &quot;-&quot;??_-;_-@_-"/>
  </numFmts>
  <fonts count="39" x14ac:knownFonts="1">
    <font>
      <sz val="11"/>
      <color theme="1"/>
      <name val="Calibri"/>
      <family val="2"/>
      <scheme val="minor"/>
    </font>
    <font>
      <sz val="11"/>
      <color theme="1"/>
      <name val="Calibri"/>
      <family val="2"/>
      <scheme val="minor"/>
    </font>
    <font>
      <sz val="8"/>
      <name val="Calibri"/>
      <family val="2"/>
      <scheme val="minor"/>
    </font>
    <font>
      <u/>
      <sz val="11"/>
      <color theme="10"/>
      <name val="Calibri"/>
      <family val="2"/>
      <scheme val="minor"/>
    </font>
    <font>
      <b/>
      <sz val="30"/>
      <color theme="1"/>
      <name val="Segoe UI"/>
      <family val="2"/>
    </font>
    <font>
      <b/>
      <sz val="11"/>
      <color theme="1"/>
      <name val="Segoe UI"/>
      <family val="2"/>
    </font>
    <font>
      <sz val="14"/>
      <color theme="1"/>
      <name val="Segoe UI"/>
      <family val="2"/>
    </font>
    <font>
      <b/>
      <sz val="14"/>
      <color theme="1"/>
      <name val="Segoe UI"/>
      <family val="2"/>
    </font>
    <font>
      <sz val="16"/>
      <color theme="1"/>
      <name val="Segoe UI"/>
      <family val="2"/>
    </font>
    <font>
      <sz val="11"/>
      <name val="Segoe UI"/>
      <family val="2"/>
    </font>
    <font>
      <sz val="11"/>
      <color theme="1"/>
      <name val="Segoe UI"/>
      <family val="2"/>
    </font>
    <font>
      <sz val="11"/>
      <color theme="0"/>
      <name val="Segoe UI"/>
      <family val="2"/>
    </font>
    <font>
      <i/>
      <sz val="10"/>
      <color theme="1"/>
      <name val="Segoe UI"/>
      <family val="2"/>
    </font>
    <font>
      <sz val="26"/>
      <color theme="1"/>
      <name val="Segoe UI"/>
      <family val="2"/>
    </font>
    <font>
      <b/>
      <sz val="11"/>
      <color rgb="FFFF0000"/>
      <name val="Segoe UI"/>
      <family val="2"/>
    </font>
    <font>
      <b/>
      <i/>
      <sz val="11"/>
      <color rgb="FFFF0000"/>
      <name val="Segoe UI"/>
      <family val="2"/>
    </font>
    <font>
      <b/>
      <u/>
      <sz val="11"/>
      <color theme="10"/>
      <name val="Segoe UI"/>
      <family val="2"/>
    </font>
    <font>
      <i/>
      <sz val="11"/>
      <color theme="1"/>
      <name val="Segoe UI"/>
      <family val="2"/>
    </font>
    <font>
      <i/>
      <sz val="11"/>
      <color rgb="FFFF0000"/>
      <name val="Segoe UI"/>
      <family val="2"/>
    </font>
    <font>
      <b/>
      <sz val="20"/>
      <color theme="1"/>
      <name val="Segoe UI"/>
      <family val="2"/>
    </font>
    <font>
      <i/>
      <u/>
      <sz val="10"/>
      <color theme="1"/>
      <name val="Segoe UI"/>
      <family val="2"/>
    </font>
    <font>
      <b/>
      <sz val="9"/>
      <color theme="1"/>
      <name val="Calibri"/>
      <family val="2"/>
      <scheme val="minor"/>
    </font>
    <font>
      <sz val="9"/>
      <color theme="1"/>
      <name val="Calibri"/>
      <family val="2"/>
      <scheme val="minor"/>
    </font>
    <font>
      <sz val="9"/>
      <color theme="1"/>
      <name val="Segoe UI"/>
      <family val="2"/>
    </font>
    <font>
      <b/>
      <i/>
      <sz val="10"/>
      <color theme="1"/>
      <name val="Aptos Light"/>
      <family val="2"/>
    </font>
    <font>
      <i/>
      <sz val="10"/>
      <color theme="1"/>
      <name val="Aptos Light"/>
      <family val="2"/>
    </font>
    <font>
      <sz val="20"/>
      <color theme="1"/>
      <name val="Segoe UI"/>
      <family val="2"/>
    </font>
    <font>
      <sz val="10"/>
      <color theme="1"/>
      <name val="Aptos Narrow"/>
      <family val="2"/>
    </font>
    <font>
      <i/>
      <sz val="8.5"/>
      <color theme="1"/>
      <name val="Aptos Light"/>
      <family val="2"/>
    </font>
    <font>
      <b/>
      <i/>
      <sz val="10"/>
      <color theme="1"/>
      <name val="Segoe UI"/>
      <family val="2"/>
    </font>
    <font>
      <i/>
      <sz val="10"/>
      <color theme="1"/>
      <name val="Calibri"/>
      <family val="2"/>
      <scheme val="minor"/>
    </font>
    <font>
      <sz val="11"/>
      <color rgb="FFFF0000"/>
      <name val="Segoe UI"/>
      <family val="2"/>
    </font>
    <font>
      <b/>
      <sz val="11"/>
      <color theme="0"/>
      <name val="Segoe UI"/>
      <family val="2"/>
    </font>
    <font>
      <sz val="30"/>
      <color theme="1"/>
      <name val="Segoe UI"/>
      <family val="2"/>
    </font>
    <font>
      <b/>
      <sz val="11"/>
      <name val="Segoe UI"/>
      <family val="2"/>
    </font>
    <font>
      <i/>
      <sz val="9"/>
      <color theme="0" tint="-0.499984740745262"/>
      <name val="Calibri"/>
      <family val="2"/>
      <scheme val="minor"/>
    </font>
    <font>
      <sz val="10"/>
      <color theme="1" tint="0.34998626667073579"/>
      <name val="Calibri"/>
      <family val="2"/>
      <scheme val="minor"/>
    </font>
    <font>
      <sz val="11"/>
      <color theme="1" tint="0.34998626667073579"/>
      <name val="Calibri"/>
      <family val="2"/>
      <scheme val="minor"/>
    </font>
    <font>
      <b/>
      <sz val="11"/>
      <color theme="1" tint="0.34998626667073579"/>
      <name val="Calibri"/>
      <family val="2"/>
      <scheme val="minor"/>
    </font>
  </fonts>
  <fills count="8">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499984740745262"/>
        <bgColor indexed="64"/>
      </patternFill>
    </fill>
    <fill>
      <patternFill patternType="solid">
        <fgColor theme="6" tint="0.79998168889431442"/>
        <bgColor theme="6" tint="0.79998168889431442"/>
      </patternFill>
    </fill>
    <fill>
      <patternFill patternType="solid">
        <fgColor theme="6"/>
        <bgColor theme="6"/>
      </patternFill>
    </fill>
  </fills>
  <borders count="19">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double">
        <color theme="0" tint="-0.499984740745262"/>
      </bottom>
      <diagonal/>
    </border>
    <border>
      <left/>
      <right/>
      <top/>
      <bottom style="thin">
        <color indexed="64"/>
      </bottom>
      <diagonal/>
    </border>
    <border>
      <left style="thin">
        <color theme="0" tint="-0.249977111117893"/>
      </left>
      <right/>
      <top style="thin">
        <color theme="0" tint="-0.249977111117893"/>
      </top>
      <bottom/>
      <diagonal/>
    </border>
    <border>
      <left/>
      <right/>
      <top style="thin">
        <color theme="0" tint="-0.249977111117893"/>
      </top>
      <bottom/>
      <diagonal/>
    </border>
    <border>
      <left/>
      <right style="thin">
        <color theme="0" tint="-0.249977111117893"/>
      </right>
      <top style="thin">
        <color theme="0" tint="-0.249977111117893"/>
      </top>
      <bottom/>
      <diagonal/>
    </border>
    <border>
      <left style="thin">
        <color theme="0" tint="-0.249977111117893"/>
      </left>
      <right/>
      <top/>
      <bottom/>
      <diagonal/>
    </border>
    <border>
      <left/>
      <right style="thin">
        <color theme="0" tint="-0.249977111117893"/>
      </right>
      <top/>
      <bottom/>
      <diagonal/>
    </border>
    <border>
      <left style="thin">
        <color theme="0" tint="-0.249977111117893"/>
      </left>
      <right/>
      <top/>
      <bottom style="thin">
        <color theme="0" tint="-0.249977111117893"/>
      </bottom>
      <diagonal/>
    </border>
    <border>
      <left/>
      <right/>
      <top/>
      <bottom style="thin">
        <color theme="0" tint="-0.249977111117893"/>
      </bottom>
      <diagonal/>
    </border>
    <border>
      <left/>
      <right style="thin">
        <color theme="0" tint="-0.249977111117893"/>
      </right>
      <top/>
      <bottom style="thin">
        <color theme="0" tint="-0.249977111117893"/>
      </bottom>
      <diagonal/>
    </border>
    <border>
      <left/>
      <right/>
      <top style="thin">
        <color theme="6" tint="0.39997558519241921"/>
      </top>
      <bottom style="thin">
        <color theme="6" tint="0.39997558519241921"/>
      </bottom>
      <diagonal/>
    </border>
    <border>
      <left/>
      <right/>
      <top/>
      <bottom style="thin">
        <color theme="6" tint="0.39997558519241921"/>
      </bottom>
      <diagonal/>
    </border>
    <border>
      <left/>
      <right/>
      <top style="thin">
        <color theme="6" tint="0.39997558519241921"/>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s>
  <cellStyleXfs count="4">
    <xf numFmtId="0" fontId="0" fillId="0" borderId="0"/>
    <xf numFmtId="164" fontId="1" fillId="0" borderId="0" applyFont="0" applyFill="0" applyBorder="0" applyAlignment="0" applyProtection="0"/>
    <xf numFmtId="9" fontId="1" fillId="0" borderId="0" applyFont="0" applyFill="0" applyBorder="0" applyAlignment="0" applyProtection="0"/>
    <xf numFmtId="0" fontId="3" fillId="0" borderId="0" applyNumberFormat="0" applyFill="0" applyBorder="0" applyAlignment="0" applyProtection="0"/>
  </cellStyleXfs>
  <cellXfs count="107">
    <xf numFmtId="0" fontId="0" fillId="0" borderId="0" xfId="0"/>
    <xf numFmtId="0" fontId="5" fillId="0" borderId="0" xfId="0" applyFont="1"/>
    <xf numFmtId="0" fontId="6" fillId="3" borderId="0" xfId="0" applyFont="1" applyFill="1"/>
    <xf numFmtId="0" fontId="6" fillId="0" borderId="0" xfId="0" applyFont="1"/>
    <xf numFmtId="0" fontId="7" fillId="3" borderId="0" xfId="0" applyFont="1" applyFill="1" applyAlignment="1">
      <alignment horizontal="center"/>
    </xf>
    <xf numFmtId="0" fontId="8" fillId="3" borderId="0" xfId="0" applyFont="1" applyFill="1"/>
    <xf numFmtId="0" fontId="6" fillId="4" borderId="0" xfId="0" applyFont="1" applyFill="1" applyProtection="1">
      <protection locked="0"/>
    </xf>
    <xf numFmtId="0" fontId="7" fillId="3" borderId="0" xfId="0" applyFont="1" applyFill="1"/>
    <xf numFmtId="0" fontId="7" fillId="4" borderId="0" xfId="0" applyFont="1" applyFill="1" applyProtection="1">
      <protection locked="0"/>
    </xf>
    <xf numFmtId="0" fontId="6" fillId="3" borderId="0" xfId="0" applyFont="1" applyFill="1" applyAlignment="1">
      <alignment horizontal="right"/>
    </xf>
    <xf numFmtId="9" fontId="6" fillId="4" borderId="0" xfId="2" applyFont="1" applyFill="1" applyAlignment="1" applyProtection="1">
      <alignment horizontal="center"/>
      <protection locked="0"/>
    </xf>
    <xf numFmtId="9" fontId="6" fillId="3" borderId="0" xfId="2" applyFont="1" applyFill="1" applyAlignment="1">
      <alignment horizontal="center"/>
    </xf>
    <xf numFmtId="0" fontId="7" fillId="2" borderId="2" xfId="0" applyFont="1" applyFill="1" applyBorder="1" applyAlignment="1">
      <alignment horizontal="center" vertical="center"/>
    </xf>
    <xf numFmtId="0" fontId="7" fillId="2" borderId="3" xfId="0" applyFont="1" applyFill="1" applyBorder="1" applyAlignment="1">
      <alignment horizontal="center" vertical="center"/>
    </xf>
    <xf numFmtId="0" fontId="7" fillId="2" borderId="4" xfId="0" applyFont="1" applyFill="1" applyBorder="1" applyAlignment="1">
      <alignment horizontal="center" vertical="center"/>
    </xf>
    <xf numFmtId="0" fontId="6" fillId="4" borderId="1" xfId="0" applyFont="1" applyFill="1" applyBorder="1" applyProtection="1">
      <protection locked="0"/>
    </xf>
    <xf numFmtId="164" fontId="6" fillId="3" borderId="0" xfId="1" applyFont="1" applyFill="1"/>
    <xf numFmtId="9" fontId="6" fillId="3" borderId="0" xfId="1" applyNumberFormat="1" applyFont="1" applyFill="1" applyBorder="1" applyAlignment="1" applyProtection="1">
      <alignment horizontal="center"/>
      <protection locked="0"/>
    </xf>
    <xf numFmtId="0" fontId="10" fillId="0" borderId="0" xfId="0" applyFont="1"/>
    <xf numFmtId="0" fontId="6" fillId="3" borderId="0" xfId="0" applyFont="1" applyFill="1" applyAlignment="1">
      <alignment horizontal="right" indent="1"/>
    </xf>
    <xf numFmtId="0" fontId="12" fillId="3" borderId="0" xfId="0" applyFont="1" applyFill="1" applyAlignment="1">
      <alignment wrapText="1"/>
    </xf>
    <xf numFmtId="164" fontId="6" fillId="3" borderId="1" xfId="1" applyFont="1" applyFill="1" applyBorder="1" applyProtection="1">
      <protection hidden="1"/>
    </xf>
    <xf numFmtId="0" fontId="11" fillId="0" borderId="0" xfId="0" applyFont="1" applyProtection="1">
      <protection hidden="1"/>
    </xf>
    <xf numFmtId="0" fontId="0" fillId="0" borderId="0" xfId="0" applyProtection="1">
      <protection hidden="1"/>
    </xf>
    <xf numFmtId="0" fontId="9" fillId="0" borderId="0" xfId="0" applyFont="1" applyProtection="1">
      <protection hidden="1"/>
    </xf>
    <xf numFmtId="164" fontId="9" fillId="0" borderId="0" xfId="1" applyFont="1" applyProtection="1">
      <protection hidden="1"/>
    </xf>
    <xf numFmtId="0" fontId="9" fillId="0" borderId="0" xfId="0" applyFont="1" applyAlignment="1" applyProtection="1">
      <alignment horizontal="left" indent="1"/>
      <protection hidden="1"/>
    </xf>
    <xf numFmtId="0" fontId="13" fillId="4" borderId="0" xfId="0" applyFont="1" applyFill="1"/>
    <xf numFmtId="0" fontId="12" fillId="4" borderId="0" xfId="0" applyFont="1" applyFill="1"/>
    <xf numFmtId="0" fontId="10" fillId="4" borderId="0" xfId="0" applyFont="1" applyFill="1"/>
    <xf numFmtId="0" fontId="5" fillId="4" borderId="0" xfId="0" applyFont="1" applyFill="1"/>
    <xf numFmtId="0" fontId="14" fillId="4" borderId="0" xfId="0" applyFont="1" applyFill="1"/>
    <xf numFmtId="0" fontId="16" fillId="4" borderId="0" xfId="3" applyFont="1" applyFill="1"/>
    <xf numFmtId="0" fontId="17" fillId="2" borderId="0" xfId="0" applyFont="1" applyFill="1"/>
    <xf numFmtId="0" fontId="10" fillId="2" borderId="0" xfId="0" applyFont="1" applyFill="1"/>
    <xf numFmtId="0" fontId="10" fillId="4" borderId="7" xfId="0" applyFont="1" applyFill="1" applyBorder="1"/>
    <xf numFmtId="0" fontId="10" fillId="4" borderId="8" xfId="0" applyFont="1" applyFill="1" applyBorder="1"/>
    <xf numFmtId="0" fontId="10" fillId="4" borderId="9" xfId="0" applyFont="1" applyFill="1" applyBorder="1"/>
    <xf numFmtId="0" fontId="10" fillId="4" borderId="11" xfId="0" applyFont="1" applyFill="1" applyBorder="1"/>
    <xf numFmtId="0" fontId="10" fillId="4" borderId="10" xfId="0" applyFont="1" applyFill="1" applyBorder="1"/>
    <xf numFmtId="0" fontId="10" fillId="4" borderId="12" xfId="0" applyFont="1" applyFill="1" applyBorder="1"/>
    <xf numFmtId="0" fontId="10" fillId="4" borderId="13" xfId="0" applyFont="1" applyFill="1" applyBorder="1"/>
    <xf numFmtId="0" fontId="10" fillId="4" borderId="14" xfId="0" applyFont="1" applyFill="1" applyBorder="1"/>
    <xf numFmtId="0" fontId="18" fillId="4" borderId="0" xfId="0" applyFont="1" applyFill="1"/>
    <xf numFmtId="0" fontId="4" fillId="3" borderId="0" xfId="0" applyFont="1" applyFill="1"/>
    <xf numFmtId="0" fontId="4" fillId="3" borderId="0" xfId="0" applyFont="1" applyFill="1" applyAlignment="1">
      <alignment horizontal="center"/>
    </xf>
    <xf numFmtId="0" fontId="5" fillId="3" borderId="0" xfId="0" applyFont="1" applyFill="1"/>
    <xf numFmtId="0" fontId="10" fillId="3" borderId="0" xfId="0" applyFont="1" applyFill="1"/>
    <xf numFmtId="0" fontId="17" fillId="4" borderId="0" xfId="0" applyFont="1" applyFill="1"/>
    <xf numFmtId="0" fontId="6" fillId="4" borderId="1" xfId="0" applyFont="1" applyFill="1" applyBorder="1" applyAlignment="1" applyProtection="1">
      <alignment vertical="center" wrapText="1"/>
      <protection locked="0"/>
    </xf>
    <xf numFmtId="0" fontId="19" fillId="3" borderId="0" xfId="0" applyFont="1" applyFill="1" applyAlignment="1">
      <alignment horizontal="right"/>
    </xf>
    <xf numFmtId="0" fontId="12" fillId="4" borderId="0" xfId="0" applyFont="1" applyFill="1" applyAlignment="1">
      <alignment horizontal="left" vertical="top" wrapText="1"/>
    </xf>
    <xf numFmtId="0" fontId="12" fillId="4" borderId="0" xfId="0" applyFont="1" applyFill="1" applyAlignment="1">
      <alignment horizontal="left" vertical="top"/>
    </xf>
    <xf numFmtId="0" fontId="20" fillId="4" borderId="0" xfId="0" applyFont="1" applyFill="1" applyAlignment="1">
      <alignment horizontal="left" vertical="top" wrapText="1"/>
    </xf>
    <xf numFmtId="0" fontId="23" fillId="3" borderId="0" xfId="0" applyFont="1" applyFill="1"/>
    <xf numFmtId="0" fontId="21" fillId="0" borderId="0" xfId="0" applyFont="1" applyAlignment="1">
      <alignment vertical="top" wrapText="1"/>
    </xf>
    <xf numFmtId="0" fontId="22" fillId="0" borderId="0" xfId="0" applyFont="1" applyAlignment="1">
      <alignment vertical="top" wrapText="1"/>
    </xf>
    <xf numFmtId="0" fontId="23" fillId="3" borderId="0" xfId="0" applyFont="1" applyFill="1" applyAlignment="1">
      <alignment vertical="top" wrapText="1"/>
    </xf>
    <xf numFmtId="164" fontId="19" fillId="4" borderId="1" xfId="1" applyFont="1" applyFill="1" applyBorder="1" applyProtection="1">
      <protection locked="0"/>
    </xf>
    <xf numFmtId="0" fontId="26" fillId="3" borderId="0" xfId="0" applyFont="1" applyFill="1" applyAlignment="1">
      <alignment horizontal="right"/>
    </xf>
    <xf numFmtId="164" fontId="26" fillId="3" borderId="1" xfId="1" applyFont="1" applyFill="1" applyBorder="1" applyProtection="1">
      <protection hidden="1"/>
    </xf>
    <xf numFmtId="9" fontId="26" fillId="4" borderId="0" xfId="1" applyNumberFormat="1" applyFont="1" applyFill="1" applyBorder="1" applyAlignment="1" applyProtection="1">
      <alignment horizontal="center"/>
      <protection locked="0"/>
    </xf>
    <xf numFmtId="14" fontId="19" fillId="4" borderId="6" xfId="0" applyNumberFormat="1" applyFont="1" applyFill="1" applyBorder="1" applyAlignment="1" applyProtection="1">
      <alignment horizontal="center"/>
      <protection locked="0"/>
    </xf>
    <xf numFmtId="0" fontId="26" fillId="4" borderId="0" xfId="0" applyFont="1" applyFill="1" applyProtection="1">
      <protection locked="0"/>
    </xf>
    <xf numFmtId="0" fontId="30" fillId="0" borderId="0" xfId="0" applyFont="1" applyProtection="1">
      <protection hidden="1"/>
    </xf>
    <xf numFmtId="0" fontId="31" fillId="4" borderId="0" xfId="0" applyFont="1" applyFill="1"/>
    <xf numFmtId="0" fontId="32" fillId="5" borderId="0" xfId="0" applyFont="1" applyFill="1"/>
    <xf numFmtId="164" fontId="33" fillId="3" borderId="0" xfId="1" applyFont="1" applyFill="1"/>
    <xf numFmtId="0" fontId="4" fillId="3" borderId="0" xfId="0" applyFont="1" applyFill="1" applyAlignment="1">
      <alignment horizontal="right"/>
    </xf>
    <xf numFmtId="164" fontId="4" fillId="3" borderId="5" xfId="1" applyFont="1" applyFill="1" applyBorder="1"/>
    <xf numFmtId="0" fontId="4" fillId="4" borderId="0" xfId="0" applyFont="1" applyFill="1" applyAlignment="1" applyProtection="1">
      <alignment horizontal="center"/>
      <protection locked="0"/>
    </xf>
    <xf numFmtId="164" fontId="26" fillId="3" borderId="0" xfId="1" applyFont="1" applyFill="1"/>
    <xf numFmtId="9" fontId="26" fillId="3" borderId="0" xfId="1" applyNumberFormat="1" applyFont="1" applyFill="1" applyBorder="1" applyAlignment="1" applyProtection="1">
      <alignment horizontal="center"/>
      <protection locked="0"/>
    </xf>
    <xf numFmtId="0" fontId="34" fillId="0" borderId="0" xfId="0" applyFont="1" applyProtection="1">
      <protection hidden="1"/>
    </xf>
    <xf numFmtId="0" fontId="34" fillId="0" borderId="0" xfId="0" applyFont="1" applyAlignment="1" applyProtection="1">
      <alignment horizontal="left"/>
      <protection hidden="1"/>
    </xf>
    <xf numFmtId="0" fontId="29" fillId="4" borderId="0" xfId="0" applyFont="1" applyFill="1" applyAlignment="1">
      <alignment vertical="top" wrapText="1"/>
    </xf>
    <xf numFmtId="0" fontId="9" fillId="0" borderId="15" xfId="0" applyFont="1" applyBorder="1"/>
    <xf numFmtId="0" fontId="9" fillId="6" borderId="15" xfId="0" applyFont="1" applyFill="1" applyBorder="1"/>
    <xf numFmtId="164" fontId="9" fillId="0" borderId="15" xfId="1" applyFont="1" applyBorder="1"/>
    <xf numFmtId="164" fontId="9" fillId="6" borderId="15" xfId="1" applyFont="1" applyFill="1" applyBorder="1"/>
    <xf numFmtId="0" fontId="32" fillId="7" borderId="16" xfId="0" applyFont="1" applyFill="1" applyBorder="1"/>
    <xf numFmtId="0" fontId="9" fillId="0" borderId="17" xfId="0" applyFont="1" applyBorder="1"/>
    <xf numFmtId="164" fontId="9" fillId="0" borderId="17" xfId="1" applyFont="1" applyBorder="1"/>
    <xf numFmtId="0" fontId="0" fillId="3" borderId="0" xfId="0" applyFill="1"/>
    <xf numFmtId="14" fontId="0" fillId="0" borderId="0" xfId="0" applyNumberFormat="1"/>
    <xf numFmtId="0" fontId="0" fillId="0" borderId="0" xfId="0" applyAlignment="1">
      <alignment horizontal="center" wrapText="1"/>
    </xf>
    <xf numFmtId="164" fontId="0" fillId="0" borderId="0" xfId="1" applyFont="1"/>
    <xf numFmtId="0" fontId="13" fillId="3" borderId="0" xfId="0" applyFont="1" applyFill="1" applyAlignment="1">
      <alignment horizontal="centerContinuous"/>
    </xf>
    <xf numFmtId="14" fontId="0" fillId="3" borderId="0" xfId="0" applyNumberFormat="1" applyFill="1" applyAlignment="1">
      <alignment horizontal="centerContinuous"/>
    </xf>
    <xf numFmtId="164" fontId="0" fillId="3" borderId="0" xfId="1" applyFont="1" applyFill="1" applyAlignment="1">
      <alignment horizontal="centerContinuous"/>
    </xf>
    <xf numFmtId="0" fontId="0" fillId="0" borderId="18" xfId="0" applyBorder="1" applyProtection="1">
      <protection locked="0"/>
    </xf>
    <xf numFmtId="14" fontId="0" fillId="0" borderId="18" xfId="0" applyNumberFormat="1" applyBorder="1" applyProtection="1">
      <protection locked="0"/>
    </xf>
    <xf numFmtId="164" fontId="0" fillId="0" borderId="18" xfId="1" applyFont="1" applyBorder="1" applyProtection="1">
      <protection locked="0"/>
    </xf>
    <xf numFmtId="0" fontId="38" fillId="0" borderId="0" xfId="0" applyFont="1" applyAlignment="1">
      <alignment horizontal="center" wrapText="1"/>
    </xf>
    <xf numFmtId="14" fontId="38" fillId="0" borderId="0" xfId="0" applyNumberFormat="1" applyFont="1" applyAlignment="1">
      <alignment horizontal="center" wrapText="1"/>
    </xf>
    <xf numFmtId="164" fontId="38" fillId="0" borderId="0" xfId="1" applyFont="1" applyAlignment="1">
      <alignment horizontal="center" wrapText="1"/>
    </xf>
    <xf numFmtId="0" fontId="24" fillId="0" borderId="0" xfId="0" applyFont="1" applyAlignment="1">
      <alignment horizontal="left" vertical="top" wrapText="1"/>
    </xf>
    <xf numFmtId="0" fontId="6" fillId="4" borderId="0" xfId="0" applyFont="1" applyFill="1" applyAlignment="1" applyProtection="1">
      <alignment horizontal="left" vertical="top" wrapText="1"/>
      <protection locked="0"/>
    </xf>
    <xf numFmtId="0" fontId="10" fillId="4" borderId="0" xfId="0" applyFont="1" applyFill="1" applyAlignment="1">
      <alignment horizontal="left" vertical="top" wrapText="1"/>
    </xf>
    <xf numFmtId="0" fontId="29" fillId="4" borderId="0" xfId="0" applyFont="1" applyFill="1" applyAlignment="1">
      <alignment horizontal="left" vertical="top" wrapText="1"/>
    </xf>
    <xf numFmtId="0" fontId="12" fillId="4" borderId="0" xfId="0" applyFont="1" applyFill="1" applyAlignment="1">
      <alignment horizontal="center" vertical="top" wrapText="1"/>
    </xf>
    <xf numFmtId="0" fontId="7" fillId="3" borderId="2" xfId="0" applyFont="1" applyFill="1" applyBorder="1" applyAlignment="1">
      <alignment horizontal="center" vertical="center" wrapText="1"/>
    </xf>
    <xf numFmtId="0" fontId="7" fillId="3" borderId="3" xfId="0" applyFont="1" applyFill="1" applyBorder="1" applyAlignment="1">
      <alignment horizontal="center" vertical="center" wrapText="1"/>
    </xf>
    <xf numFmtId="0" fontId="7" fillId="3" borderId="4" xfId="0" applyFont="1" applyFill="1" applyBorder="1" applyAlignment="1">
      <alignment horizontal="center" vertical="center" wrapText="1"/>
    </xf>
    <xf numFmtId="0" fontId="36" fillId="0" borderId="0" xfId="0" applyFont="1" applyAlignment="1">
      <alignment horizontal="left" vertical="top" wrapText="1"/>
    </xf>
    <xf numFmtId="0" fontId="37" fillId="0" borderId="0" xfId="0" applyFont="1" applyAlignment="1">
      <alignment horizontal="left" vertical="top" wrapText="1"/>
    </xf>
    <xf numFmtId="0" fontId="35" fillId="0" borderId="0" xfId="0" applyFont="1" applyAlignment="1">
      <alignment horizontal="center" vertical="top" wrapText="1"/>
    </xf>
  </cellXfs>
  <cellStyles count="4">
    <cellStyle name="Currency" xfId="1" builtinId="4"/>
    <cellStyle name="Hyperlink" xfId="3" builtinId="8"/>
    <cellStyle name="Normal" xfId="0" builtinId="0"/>
    <cellStyle name="Percent" xfId="2" builtinId="5"/>
  </cellStyles>
  <dxfs count="10">
    <dxf>
      <font>
        <b val="0"/>
        <i val="0"/>
        <strike val="0"/>
        <condense val="0"/>
        <extend val="0"/>
        <outline val="0"/>
        <shadow val="0"/>
        <u val="none"/>
        <vertAlign val="baseline"/>
        <sz val="11"/>
        <color auto="1"/>
        <name val="Segoe UI"/>
        <family val="2"/>
        <scheme val="none"/>
      </font>
      <border diagonalUp="0" diagonalDown="0">
        <left/>
        <right/>
        <top style="thin">
          <color theme="6" tint="0.39997558519241921"/>
        </top>
        <bottom style="thin">
          <color theme="6" tint="0.39997558519241921"/>
        </bottom>
        <vertical/>
        <horizontal/>
      </border>
    </dxf>
    <dxf>
      <font>
        <b val="0"/>
        <i val="0"/>
        <strike val="0"/>
        <condense val="0"/>
        <extend val="0"/>
        <outline val="0"/>
        <shadow val="0"/>
        <u val="none"/>
        <vertAlign val="baseline"/>
        <sz val="11"/>
        <color auto="1"/>
        <name val="Segoe UI"/>
        <family val="2"/>
        <scheme val="none"/>
      </font>
      <border diagonalUp="0" diagonalDown="0">
        <left/>
        <right/>
        <top style="thin">
          <color theme="6" tint="0.39997558519241921"/>
        </top>
        <bottom style="thin">
          <color theme="6" tint="0.39997558519241921"/>
        </bottom>
        <vertical/>
        <horizontal/>
      </border>
    </dxf>
    <dxf>
      <border outline="0">
        <top style="thin">
          <color theme="6" tint="0.39997558519241921"/>
        </top>
      </border>
    </dxf>
    <dxf>
      <border outline="0">
        <left style="thin">
          <color theme="6" tint="0.39997558519241921"/>
        </left>
        <right style="thin">
          <color theme="6" tint="0.39997558519241921"/>
        </right>
        <top style="thin">
          <color theme="6" tint="0.39997558519241921"/>
        </top>
        <bottom style="thin">
          <color theme="6" tint="0.39997558519241921"/>
        </bottom>
      </border>
    </dxf>
    <dxf>
      <border outline="0">
        <bottom style="thin">
          <color theme="6" tint="0.39997558519241921"/>
        </bottom>
      </border>
    </dxf>
    <dxf>
      <font>
        <b/>
        <i val="0"/>
        <strike val="0"/>
        <condense val="0"/>
        <extend val="0"/>
        <outline val="0"/>
        <shadow val="0"/>
        <u val="none"/>
        <vertAlign val="baseline"/>
        <sz val="11"/>
        <color theme="0"/>
        <name val="Segoe UI"/>
        <family val="2"/>
        <scheme val="none"/>
      </font>
      <fill>
        <patternFill patternType="solid">
          <fgColor theme="6"/>
          <bgColor theme="6"/>
        </patternFill>
      </fill>
    </dxf>
    <dxf>
      <font>
        <b val="0"/>
        <i val="0"/>
        <strike val="0"/>
        <condense val="0"/>
        <extend val="0"/>
        <outline val="0"/>
        <shadow val="0"/>
        <u val="none"/>
        <vertAlign val="baseline"/>
        <sz val="11"/>
        <color auto="1"/>
        <name val="Segoe UI"/>
        <family val="2"/>
        <scheme val="none"/>
      </font>
      <protection locked="1" hidden="1"/>
    </dxf>
    <dxf>
      <font>
        <strike val="0"/>
        <outline val="0"/>
        <shadow val="0"/>
        <u val="none"/>
        <vertAlign val="baseline"/>
        <sz val="11"/>
        <color auto="1"/>
        <name val="Segoe UI"/>
        <family val="2"/>
        <scheme val="none"/>
      </font>
      <protection locked="1" hidden="1"/>
    </dxf>
    <dxf>
      <font>
        <strike val="0"/>
        <outline val="0"/>
        <shadow val="0"/>
        <u val="none"/>
        <vertAlign val="baseline"/>
        <name val="Segoe UI"/>
        <family val="2"/>
        <scheme val="none"/>
      </font>
      <protection locked="1" hidden="1"/>
    </dxf>
    <dxf>
      <font>
        <strike val="0"/>
        <outline val="0"/>
        <shadow val="0"/>
        <u val="none"/>
        <vertAlign val="baseline"/>
        <sz val="11"/>
        <color theme="0"/>
        <name val="Segoe UI"/>
        <family val="2"/>
        <scheme val="none"/>
      </font>
      <protection locked="1" hidden="1"/>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123825</xdr:colOff>
      <xdr:row>26</xdr:row>
      <xdr:rowOff>19413</xdr:rowOff>
    </xdr:from>
    <xdr:to>
      <xdr:col>8</xdr:col>
      <xdr:colOff>439263</xdr:colOff>
      <xdr:row>45</xdr:row>
      <xdr:rowOff>48374</xdr:rowOff>
    </xdr:to>
    <xdr:pic>
      <xdr:nvPicPr>
        <xdr:cNvPr id="2" name="Picture 1">
          <a:extLst>
            <a:ext uri="{FF2B5EF4-FFF2-40B4-BE49-F238E27FC236}">
              <a16:creationId xmlns:a16="http://schemas.microsoft.com/office/drawing/2014/main" id="{DE35A4DB-E104-4138-823D-CFD86E1E445F}"/>
            </a:ext>
          </a:extLst>
        </xdr:cNvPr>
        <xdr:cNvPicPr>
          <a:picLocks noChangeAspect="1"/>
        </xdr:cNvPicPr>
      </xdr:nvPicPr>
      <xdr:blipFill rotWithShape="1">
        <a:blip xmlns:r="http://schemas.openxmlformats.org/officeDocument/2006/relationships" r:embed="rId1"/>
        <a:srcRect l="3938" r="-239"/>
        <a:stretch/>
      </xdr:blipFill>
      <xdr:spPr>
        <a:xfrm>
          <a:off x="771525" y="3343638"/>
          <a:ext cx="5458938" cy="3810386"/>
        </a:xfrm>
        <a:prstGeom prst="rect">
          <a:avLst/>
        </a:prstGeom>
        <a:solidFill>
          <a:srgbClr val="FFFFFF">
            <a:shade val="85000"/>
          </a:srgbClr>
        </a:solidFill>
        <a:ln w="88900" cap="sq">
          <a:solidFill>
            <a:srgbClr val="FFFFFF"/>
          </a:solidFill>
          <a:miter lim="800000"/>
        </a:ln>
        <a:effectLst>
          <a:outerShdw blurRad="55000" dist="18000" dir="5400000" algn="tl" rotWithShape="0">
            <a:srgbClr val="000000">
              <a:alpha val="40000"/>
            </a:srgbClr>
          </a:outerShdw>
        </a:effectLst>
        <a:scene3d>
          <a:camera prst="orthographicFront"/>
          <a:lightRig rig="twoPt" dir="t">
            <a:rot lat="0" lon="0" rev="7200000"/>
          </a:lightRig>
        </a:scene3d>
        <a:sp3d>
          <a:bevelT w="25400" h="19050"/>
          <a:contourClr>
            <a:srgbClr val="FFFFFF"/>
          </a:contourClr>
        </a:sp3d>
      </xdr:spPr>
    </xdr:pic>
    <xdr:clientData/>
  </xdr:twoCellAnchor>
  <xdr:twoCellAnchor editAs="oneCell">
    <xdr:from>
      <xdr:col>11</xdr:col>
      <xdr:colOff>71439</xdr:colOff>
      <xdr:row>11</xdr:row>
      <xdr:rowOff>3174</xdr:rowOff>
    </xdr:from>
    <xdr:to>
      <xdr:col>15</xdr:col>
      <xdr:colOff>441327</xdr:colOff>
      <xdr:row>18</xdr:row>
      <xdr:rowOff>77939</xdr:rowOff>
    </xdr:to>
    <xdr:pic>
      <xdr:nvPicPr>
        <xdr:cNvPr id="3" name="Picture 2">
          <a:extLst>
            <a:ext uri="{FF2B5EF4-FFF2-40B4-BE49-F238E27FC236}">
              <a16:creationId xmlns:a16="http://schemas.microsoft.com/office/drawing/2014/main" id="{A7BA3D32-E92C-839C-72A4-63E79577955E}"/>
            </a:ext>
          </a:extLst>
        </xdr:cNvPr>
        <xdr:cNvPicPr>
          <a:picLocks noChangeAspect="1"/>
        </xdr:cNvPicPr>
      </xdr:nvPicPr>
      <xdr:blipFill>
        <a:blip xmlns:r="http://schemas.openxmlformats.org/officeDocument/2006/relationships" r:embed="rId2"/>
        <a:stretch>
          <a:fillRect/>
        </a:stretch>
      </xdr:blipFill>
      <xdr:spPr>
        <a:xfrm>
          <a:off x="7373939" y="2995612"/>
          <a:ext cx="2782888" cy="1519390"/>
        </a:xfrm>
        <a:prstGeom prst="rect">
          <a:avLst/>
        </a:prstGeom>
        <a:solidFill>
          <a:srgbClr val="FFFFFF">
            <a:shade val="85000"/>
          </a:srgbClr>
        </a:solidFill>
        <a:ln w="88900" cap="sq">
          <a:solidFill>
            <a:srgbClr val="FFFFFF"/>
          </a:solidFill>
          <a:miter lim="800000"/>
        </a:ln>
        <a:effectLst>
          <a:outerShdw blurRad="55000" dist="18000" dir="5400000" algn="tl" rotWithShape="0">
            <a:srgbClr val="000000">
              <a:alpha val="40000"/>
            </a:srgbClr>
          </a:outerShdw>
        </a:effectLst>
        <a:scene3d>
          <a:camera prst="orthographicFront"/>
          <a:lightRig rig="twoPt" dir="t">
            <a:rot lat="0" lon="0" rev="7200000"/>
          </a:lightRig>
        </a:scene3d>
        <a:sp3d>
          <a:bevelT w="25400" h="19050"/>
          <a:contourClr>
            <a:srgbClr val="FFFFFF"/>
          </a:contourClr>
        </a:sp3d>
      </xdr:spPr>
    </xdr:pic>
    <xdr:clientData/>
  </xdr:twoCellAnchor>
  <xdr:twoCellAnchor editAs="oneCell">
    <xdr:from>
      <xdr:col>4</xdr:col>
      <xdr:colOff>390525</xdr:colOff>
      <xdr:row>19</xdr:row>
      <xdr:rowOff>152400</xdr:rowOff>
    </xdr:from>
    <xdr:to>
      <xdr:col>8</xdr:col>
      <xdr:colOff>238517</xdr:colOff>
      <xdr:row>22</xdr:row>
      <xdr:rowOff>19119</xdr:rowOff>
    </xdr:to>
    <xdr:pic>
      <xdr:nvPicPr>
        <xdr:cNvPr id="5" name="Picture 4">
          <a:extLst>
            <a:ext uri="{FF2B5EF4-FFF2-40B4-BE49-F238E27FC236}">
              <a16:creationId xmlns:a16="http://schemas.microsoft.com/office/drawing/2014/main" id="{99D25430-AC81-60E7-13AE-304858EE6B94}"/>
            </a:ext>
          </a:extLst>
        </xdr:cNvPr>
        <xdr:cNvPicPr>
          <a:picLocks noChangeAspect="1"/>
        </xdr:cNvPicPr>
      </xdr:nvPicPr>
      <xdr:blipFill>
        <a:blip xmlns:r="http://schemas.openxmlformats.org/officeDocument/2006/relationships" r:embed="rId3"/>
        <a:stretch>
          <a:fillRect/>
        </a:stretch>
      </xdr:blipFill>
      <xdr:spPr>
        <a:xfrm>
          <a:off x="2790825" y="2676525"/>
          <a:ext cx="2810267" cy="495369"/>
        </a:xfrm>
        <a:prstGeom prst="rect">
          <a:avLst/>
        </a:prstGeom>
        <a:solidFill>
          <a:srgbClr val="FFFFFF">
            <a:shade val="85000"/>
          </a:srgbClr>
        </a:solidFill>
        <a:ln w="88900" cap="sq">
          <a:solidFill>
            <a:srgbClr val="FFFFFF"/>
          </a:solidFill>
          <a:miter lim="800000"/>
        </a:ln>
        <a:effectLst>
          <a:outerShdw blurRad="55000" dist="18000" dir="5400000" algn="tl" rotWithShape="0">
            <a:srgbClr val="000000">
              <a:alpha val="40000"/>
            </a:srgbClr>
          </a:outerShdw>
        </a:effectLst>
        <a:scene3d>
          <a:camera prst="orthographicFront"/>
          <a:lightRig rig="twoPt" dir="t">
            <a:rot lat="0" lon="0" rev="7200000"/>
          </a:lightRig>
        </a:scene3d>
        <a:sp3d>
          <a:bevelT w="25400" h="19050"/>
          <a:contourClr>
            <a:srgbClr val="FFFFFF"/>
          </a:contourClr>
        </a:sp3d>
      </xdr:spPr>
    </xdr:pic>
    <xdr:clientData/>
  </xdr:twoCellAnchor>
  <xdr:twoCellAnchor editAs="oneCell">
    <xdr:from>
      <xdr:col>14</xdr:col>
      <xdr:colOff>592138</xdr:colOff>
      <xdr:row>47</xdr:row>
      <xdr:rowOff>189197</xdr:rowOff>
    </xdr:from>
    <xdr:to>
      <xdr:col>20</xdr:col>
      <xdr:colOff>388938</xdr:colOff>
      <xdr:row>52</xdr:row>
      <xdr:rowOff>28773</xdr:rowOff>
    </xdr:to>
    <xdr:pic>
      <xdr:nvPicPr>
        <xdr:cNvPr id="4" name="Picture 3">
          <a:extLst>
            <a:ext uri="{FF2B5EF4-FFF2-40B4-BE49-F238E27FC236}">
              <a16:creationId xmlns:a16="http://schemas.microsoft.com/office/drawing/2014/main" id="{99B818F1-DEE5-8E53-F538-57C1F283C97C}"/>
            </a:ext>
          </a:extLst>
        </xdr:cNvPr>
        <xdr:cNvPicPr>
          <a:picLocks noChangeAspect="1"/>
        </xdr:cNvPicPr>
      </xdr:nvPicPr>
      <xdr:blipFill>
        <a:blip xmlns:r="http://schemas.openxmlformats.org/officeDocument/2006/relationships" r:embed="rId4"/>
        <a:stretch>
          <a:fillRect/>
        </a:stretch>
      </xdr:blipFill>
      <xdr:spPr>
        <a:xfrm>
          <a:off x="9704388" y="10611135"/>
          <a:ext cx="3416300" cy="871451"/>
        </a:xfrm>
        <a:prstGeom prst="rect">
          <a:avLst/>
        </a:prstGeom>
        <a:solidFill>
          <a:srgbClr val="FFFFFF">
            <a:shade val="85000"/>
          </a:srgbClr>
        </a:solidFill>
        <a:ln w="88900" cap="sq">
          <a:solidFill>
            <a:srgbClr val="FFFFFF"/>
          </a:solidFill>
          <a:miter lim="800000"/>
        </a:ln>
        <a:effectLst>
          <a:outerShdw blurRad="55000" dist="18000" dir="5400000" algn="tl" rotWithShape="0">
            <a:srgbClr val="000000">
              <a:alpha val="40000"/>
            </a:srgbClr>
          </a:outerShdw>
        </a:effectLst>
        <a:scene3d>
          <a:camera prst="orthographicFront"/>
          <a:lightRig rig="twoPt" dir="t">
            <a:rot lat="0" lon="0" rev="7200000"/>
          </a:lightRig>
        </a:scene3d>
        <a:sp3d>
          <a:bevelT w="25400" h="19050"/>
          <a:contourClr>
            <a:srgbClr val="FFFFFF"/>
          </a:contourClr>
        </a:sp3d>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5089FE01-2A9D-484B-9847-986DD8093629}" name="Table13" displayName="Table13" ref="A2:B345" totalsRowShown="0" headerRowDxfId="9" dataDxfId="8">
  <autoFilter ref="A2:B345" xr:uid="{5089FE01-2A9D-484B-9847-986DD8093629}"/>
  <tableColumns count="2">
    <tableColumn id="1" xr3:uid="{C0EB578E-360F-49AE-8B50-DFF273E4F315}" name="TREATMENT LIST" dataDxfId="7"/>
    <tableColumn id="2" xr3:uid="{50C19000-44E2-4676-8AC7-B0D3D430D138}" name="PRICE" dataDxfId="6" dataCellStyle="Currency"/>
  </tableColumns>
  <tableStyleInfo name="TableStyleMedium4"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1EC8D9F-DFA7-430D-8D8F-FCB4A86A6A3B}" name="mentorship" displayName="mentorship" ref="D2:E7" totalsRowShown="0" headerRowDxfId="5" headerRowBorderDxfId="4" tableBorderDxfId="3" totalsRowBorderDxfId="2">
  <autoFilter ref="D2:E7" xr:uid="{F1EC8D9F-DFA7-430D-8D8F-FCB4A86A6A3B}"/>
  <tableColumns count="2">
    <tableColumn id="1" xr3:uid="{E0E6882A-4442-42FF-86B2-7C6D94CD8B3F}" name="MENTORSHIP/WORKSHOP/WELLNESS CLASS FACILITATION" dataDxfId="1"/>
    <tableColumn id="2" xr3:uid="{9E5D9C0D-5D8B-44C0-A06B-E90632D08E21}" name="PRICE" dataDxfId="0" dataCellStyle="Currency"/>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clover.com/login"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49F6AB-DE7A-4273-9ABF-762D17EA7397}">
  <dimension ref="A1:E345"/>
  <sheetViews>
    <sheetView topLeftCell="A15" workbookViewId="0">
      <selection activeCell="A80" sqref="A80"/>
    </sheetView>
  </sheetViews>
  <sheetFormatPr defaultColWidth="9.140625" defaultRowHeight="15" x14ac:dyDescent="0.25"/>
  <cols>
    <col min="1" max="1" width="96.140625" style="23" customWidth="1"/>
    <col min="2" max="2" width="11.5703125" style="23" bestFit="1" customWidth="1"/>
    <col min="3" max="3" width="9.140625" style="23"/>
    <col min="4" max="4" width="79.42578125" style="23" bestFit="1" customWidth="1"/>
    <col min="5" max="5" width="10" style="23" bestFit="1" customWidth="1"/>
    <col min="6" max="16384" width="9.140625" style="23"/>
  </cols>
  <sheetData>
    <row r="1" spans="1:5" x14ac:dyDescent="0.25">
      <c r="A1" s="64" t="s">
        <v>365</v>
      </c>
    </row>
    <row r="2" spans="1:5" ht="16.5" x14ac:dyDescent="0.3">
      <c r="A2" s="22" t="s">
        <v>14</v>
      </c>
      <c r="B2" s="22" t="s">
        <v>10</v>
      </c>
      <c r="D2" s="80" t="s">
        <v>404</v>
      </c>
      <c r="E2" s="80" t="s">
        <v>10</v>
      </c>
    </row>
    <row r="3" spans="1:5" ht="16.5" x14ac:dyDescent="0.3">
      <c r="A3" s="24" t="s">
        <v>33</v>
      </c>
      <c r="B3" s="25">
        <v>110</v>
      </c>
      <c r="D3" s="76" t="s">
        <v>394</v>
      </c>
      <c r="E3" s="78">
        <f>110*0.25</f>
        <v>27.5</v>
      </c>
    </row>
    <row r="4" spans="1:5" ht="16.5" x14ac:dyDescent="0.3">
      <c r="A4" s="24" t="s">
        <v>422</v>
      </c>
      <c r="B4" s="25">
        <v>110</v>
      </c>
      <c r="D4" s="77" t="s">
        <v>395</v>
      </c>
      <c r="E4" s="79">
        <v>27.5</v>
      </c>
    </row>
    <row r="5" spans="1:5" ht="16.5" x14ac:dyDescent="0.3">
      <c r="A5" s="73" t="s">
        <v>30</v>
      </c>
      <c r="B5" s="25">
        <v>70</v>
      </c>
      <c r="D5" s="76" t="s">
        <v>391</v>
      </c>
      <c r="E5" s="78">
        <v>150</v>
      </c>
    </row>
    <row r="6" spans="1:5" ht="16.5" x14ac:dyDescent="0.3">
      <c r="A6" s="26" t="s">
        <v>71</v>
      </c>
      <c r="B6" s="25">
        <f>+B5*50%</f>
        <v>35</v>
      </c>
      <c r="D6" s="77" t="s">
        <v>392</v>
      </c>
      <c r="E6" s="79">
        <v>200</v>
      </c>
    </row>
    <row r="7" spans="1:5" ht="16.5" x14ac:dyDescent="0.3">
      <c r="A7" s="26" t="s">
        <v>71</v>
      </c>
      <c r="B7" s="25">
        <f>+B5*100%</f>
        <v>70</v>
      </c>
      <c r="D7" s="81" t="s">
        <v>393</v>
      </c>
      <c r="E7" s="82">
        <v>350</v>
      </c>
    </row>
    <row r="8" spans="1:5" ht="16.5" x14ac:dyDescent="0.3">
      <c r="A8" s="73" t="s">
        <v>176</v>
      </c>
      <c r="B8" s="25">
        <v>70</v>
      </c>
    </row>
    <row r="9" spans="1:5" ht="16.5" x14ac:dyDescent="0.3">
      <c r="A9" s="26" t="s">
        <v>177</v>
      </c>
      <c r="B9" s="25">
        <f>+B8*0.5</f>
        <v>35</v>
      </c>
    </row>
    <row r="10" spans="1:5" ht="16.5" x14ac:dyDescent="0.3">
      <c r="A10" s="26" t="s">
        <v>177</v>
      </c>
      <c r="B10" s="25">
        <v>70</v>
      </c>
    </row>
    <row r="11" spans="1:5" ht="16.5" x14ac:dyDescent="0.3">
      <c r="A11" s="73" t="s">
        <v>414</v>
      </c>
      <c r="B11" s="25">
        <v>75</v>
      </c>
    </row>
    <row r="12" spans="1:5" ht="16.5" x14ac:dyDescent="0.3">
      <c r="A12" s="26" t="s">
        <v>413</v>
      </c>
      <c r="B12" s="25">
        <v>37.5</v>
      </c>
    </row>
    <row r="13" spans="1:5" ht="16.5" x14ac:dyDescent="0.3">
      <c r="A13" s="26" t="s">
        <v>412</v>
      </c>
      <c r="B13" s="25">
        <v>75</v>
      </c>
    </row>
    <row r="14" spans="1:5" ht="16.5" x14ac:dyDescent="0.3">
      <c r="A14" s="73" t="s">
        <v>409</v>
      </c>
      <c r="B14" s="25">
        <v>75</v>
      </c>
    </row>
    <row r="15" spans="1:5" ht="16.5" x14ac:dyDescent="0.3">
      <c r="A15" s="26" t="s">
        <v>410</v>
      </c>
      <c r="B15" s="25">
        <v>37.5</v>
      </c>
    </row>
    <row r="16" spans="1:5" ht="16.5" x14ac:dyDescent="0.3">
      <c r="A16" s="26" t="s">
        <v>411</v>
      </c>
      <c r="B16" s="25">
        <v>75</v>
      </c>
    </row>
    <row r="17" spans="1:2" ht="16.5" x14ac:dyDescent="0.3">
      <c r="A17" s="73" t="s">
        <v>34</v>
      </c>
      <c r="B17" s="25">
        <v>80</v>
      </c>
    </row>
    <row r="18" spans="1:2" ht="16.5" x14ac:dyDescent="0.3">
      <c r="A18" s="26" t="s">
        <v>72</v>
      </c>
      <c r="B18" s="25">
        <f>+B17*0.5</f>
        <v>40</v>
      </c>
    </row>
    <row r="19" spans="1:2" ht="16.5" x14ac:dyDescent="0.3">
      <c r="A19" s="26" t="s">
        <v>73</v>
      </c>
      <c r="B19" s="25">
        <f>+B17*1</f>
        <v>80</v>
      </c>
    </row>
    <row r="20" spans="1:2" ht="16.5" x14ac:dyDescent="0.3">
      <c r="A20" s="73" t="s">
        <v>178</v>
      </c>
      <c r="B20" s="25">
        <v>80</v>
      </c>
    </row>
    <row r="21" spans="1:2" ht="16.5" x14ac:dyDescent="0.3">
      <c r="A21" s="26" t="s">
        <v>179</v>
      </c>
      <c r="B21" s="25">
        <f>+B20*0.5</f>
        <v>40</v>
      </c>
    </row>
    <row r="22" spans="1:2" ht="16.5" x14ac:dyDescent="0.3">
      <c r="A22" s="26" t="s">
        <v>180</v>
      </c>
      <c r="B22" s="25">
        <f>+B20*1</f>
        <v>80</v>
      </c>
    </row>
    <row r="23" spans="1:2" ht="16.5" x14ac:dyDescent="0.3">
      <c r="A23" s="73" t="s">
        <v>35</v>
      </c>
      <c r="B23" s="25">
        <v>95</v>
      </c>
    </row>
    <row r="24" spans="1:2" ht="16.5" x14ac:dyDescent="0.3">
      <c r="A24" s="26" t="s">
        <v>77</v>
      </c>
      <c r="B24" s="25">
        <f>+B23*50%</f>
        <v>47.5</v>
      </c>
    </row>
    <row r="25" spans="1:2" ht="16.5" x14ac:dyDescent="0.3">
      <c r="A25" s="26" t="s">
        <v>74</v>
      </c>
      <c r="B25" s="25">
        <f>+B23*100%</f>
        <v>95</v>
      </c>
    </row>
    <row r="26" spans="1:2" ht="16.5" x14ac:dyDescent="0.3">
      <c r="A26" s="73" t="s">
        <v>181</v>
      </c>
      <c r="B26" s="25">
        <v>95</v>
      </c>
    </row>
    <row r="27" spans="1:2" ht="16.5" x14ac:dyDescent="0.3">
      <c r="A27" s="26" t="s">
        <v>182</v>
      </c>
      <c r="B27" s="25">
        <f>+B26*50%</f>
        <v>47.5</v>
      </c>
    </row>
    <row r="28" spans="1:2" ht="16.5" x14ac:dyDescent="0.3">
      <c r="A28" s="26" t="s">
        <v>183</v>
      </c>
      <c r="B28" s="25">
        <f>+B26*100%</f>
        <v>95</v>
      </c>
    </row>
    <row r="29" spans="1:2" ht="16.5" x14ac:dyDescent="0.3">
      <c r="A29" s="73" t="s">
        <v>67</v>
      </c>
      <c r="B29" s="25">
        <v>75</v>
      </c>
    </row>
    <row r="30" spans="1:2" ht="16.5" x14ac:dyDescent="0.3">
      <c r="A30" s="26" t="s">
        <v>78</v>
      </c>
      <c r="B30" s="25">
        <f>+B29*50%</f>
        <v>37.5</v>
      </c>
    </row>
    <row r="31" spans="1:2" ht="16.5" x14ac:dyDescent="0.3">
      <c r="A31" s="26" t="s">
        <v>75</v>
      </c>
      <c r="B31" s="25">
        <f>+B29*100%</f>
        <v>75</v>
      </c>
    </row>
    <row r="32" spans="1:2" ht="16.5" x14ac:dyDescent="0.3">
      <c r="A32" s="73" t="s">
        <v>184</v>
      </c>
      <c r="B32" s="25">
        <v>75</v>
      </c>
    </row>
    <row r="33" spans="1:2" ht="16.5" x14ac:dyDescent="0.3">
      <c r="A33" s="26" t="s">
        <v>185</v>
      </c>
      <c r="B33" s="25">
        <f>+B32*50%</f>
        <v>37.5</v>
      </c>
    </row>
    <row r="34" spans="1:2" ht="16.5" x14ac:dyDescent="0.3">
      <c r="A34" s="26" t="s">
        <v>186</v>
      </c>
      <c r="B34" s="25">
        <f>+B32*100%</f>
        <v>75</v>
      </c>
    </row>
    <row r="35" spans="1:2" ht="16.5" x14ac:dyDescent="0.3">
      <c r="A35" s="73" t="s">
        <v>36</v>
      </c>
      <c r="B35" s="25">
        <v>70</v>
      </c>
    </row>
    <row r="36" spans="1:2" ht="16.5" x14ac:dyDescent="0.3">
      <c r="A36" s="26" t="s">
        <v>79</v>
      </c>
      <c r="B36" s="25">
        <f>+B35*50%</f>
        <v>35</v>
      </c>
    </row>
    <row r="37" spans="1:2" ht="16.5" x14ac:dyDescent="0.3">
      <c r="A37" s="26" t="s">
        <v>76</v>
      </c>
      <c r="B37" s="25">
        <f>+B35*100%</f>
        <v>70</v>
      </c>
    </row>
    <row r="38" spans="1:2" ht="16.5" x14ac:dyDescent="0.3">
      <c r="A38" s="73" t="s">
        <v>187</v>
      </c>
      <c r="B38" s="25">
        <v>70</v>
      </c>
    </row>
    <row r="39" spans="1:2" ht="16.5" x14ac:dyDescent="0.3">
      <c r="A39" s="26" t="s">
        <v>188</v>
      </c>
      <c r="B39" s="25">
        <f>+B38*50%</f>
        <v>35</v>
      </c>
    </row>
    <row r="40" spans="1:2" ht="16.5" x14ac:dyDescent="0.3">
      <c r="A40" s="26" t="s">
        <v>189</v>
      </c>
      <c r="B40" s="25">
        <f>+B38*100%</f>
        <v>70</v>
      </c>
    </row>
    <row r="41" spans="1:2" ht="16.5" x14ac:dyDescent="0.3">
      <c r="A41" s="73" t="s">
        <v>37</v>
      </c>
      <c r="B41" s="25">
        <v>98</v>
      </c>
    </row>
    <row r="42" spans="1:2" ht="16.5" x14ac:dyDescent="0.3">
      <c r="A42" s="26" t="s">
        <v>80</v>
      </c>
      <c r="B42" s="25">
        <f>+B41*50%</f>
        <v>49</v>
      </c>
    </row>
    <row r="43" spans="1:2" ht="16.5" x14ac:dyDescent="0.3">
      <c r="A43" s="26" t="s">
        <v>81</v>
      </c>
      <c r="B43" s="25">
        <f>+B41*100%</f>
        <v>98</v>
      </c>
    </row>
    <row r="44" spans="1:2" ht="16.5" x14ac:dyDescent="0.3">
      <c r="A44" s="73" t="s">
        <v>190</v>
      </c>
      <c r="B44" s="25">
        <v>98</v>
      </c>
    </row>
    <row r="45" spans="1:2" ht="16.5" x14ac:dyDescent="0.3">
      <c r="A45" s="26" t="s">
        <v>191</v>
      </c>
      <c r="B45" s="25">
        <f>+B44*50%</f>
        <v>49</v>
      </c>
    </row>
    <row r="46" spans="1:2" ht="16.5" x14ac:dyDescent="0.3">
      <c r="A46" s="26" t="s">
        <v>192</v>
      </c>
      <c r="B46" s="25">
        <f>+B44*100%</f>
        <v>98</v>
      </c>
    </row>
    <row r="47" spans="1:2" ht="16.5" x14ac:dyDescent="0.3">
      <c r="A47" s="73" t="s">
        <v>68</v>
      </c>
      <c r="B47" s="25">
        <v>90</v>
      </c>
    </row>
    <row r="48" spans="1:2" ht="16.5" x14ac:dyDescent="0.3">
      <c r="A48" s="26" t="s">
        <v>82</v>
      </c>
      <c r="B48" s="25">
        <f>+B47*50%</f>
        <v>45</v>
      </c>
    </row>
    <row r="49" spans="1:2" ht="16.5" x14ac:dyDescent="0.3">
      <c r="A49" s="26" t="s">
        <v>87</v>
      </c>
      <c r="B49" s="25">
        <f>+B47*100%</f>
        <v>90</v>
      </c>
    </row>
    <row r="50" spans="1:2" ht="16.5" x14ac:dyDescent="0.3">
      <c r="A50" s="73" t="s">
        <v>194</v>
      </c>
      <c r="B50" s="25">
        <v>90</v>
      </c>
    </row>
    <row r="51" spans="1:2" ht="16.5" x14ac:dyDescent="0.3">
      <c r="A51" s="26" t="s">
        <v>195</v>
      </c>
      <c r="B51" s="25">
        <f>+B50*50%</f>
        <v>45</v>
      </c>
    </row>
    <row r="52" spans="1:2" ht="16.5" x14ac:dyDescent="0.3">
      <c r="A52" s="26" t="s">
        <v>196</v>
      </c>
      <c r="B52" s="25">
        <f>+B50*100%</f>
        <v>90</v>
      </c>
    </row>
    <row r="53" spans="1:2" ht="16.5" x14ac:dyDescent="0.3">
      <c r="A53" s="73" t="s">
        <v>38</v>
      </c>
      <c r="B53" s="25">
        <v>118</v>
      </c>
    </row>
    <row r="54" spans="1:2" ht="16.5" x14ac:dyDescent="0.3">
      <c r="A54" s="26" t="s">
        <v>83</v>
      </c>
      <c r="B54" s="25">
        <f>+B53*50%</f>
        <v>59</v>
      </c>
    </row>
    <row r="55" spans="1:2" ht="16.5" x14ac:dyDescent="0.3">
      <c r="A55" s="26" t="s">
        <v>88</v>
      </c>
      <c r="B55" s="25">
        <f>+B53*100%</f>
        <v>118</v>
      </c>
    </row>
    <row r="56" spans="1:2" ht="16.5" x14ac:dyDescent="0.3">
      <c r="A56" s="73" t="s">
        <v>206</v>
      </c>
      <c r="B56" s="25">
        <v>118</v>
      </c>
    </row>
    <row r="57" spans="1:2" ht="16.5" x14ac:dyDescent="0.3">
      <c r="A57" s="26" t="s">
        <v>207</v>
      </c>
      <c r="B57" s="25">
        <f>+B56*50%</f>
        <v>59</v>
      </c>
    </row>
    <row r="58" spans="1:2" ht="16.5" x14ac:dyDescent="0.3">
      <c r="A58" s="26" t="s">
        <v>208</v>
      </c>
      <c r="B58" s="25">
        <f>+B56*100%</f>
        <v>118</v>
      </c>
    </row>
    <row r="59" spans="1:2" ht="16.5" x14ac:dyDescent="0.3">
      <c r="A59" s="74" t="s">
        <v>170</v>
      </c>
      <c r="B59" s="25">
        <v>112</v>
      </c>
    </row>
    <row r="60" spans="1:2" ht="16.5" x14ac:dyDescent="0.3">
      <c r="A60" s="26" t="s">
        <v>171</v>
      </c>
      <c r="B60" s="25">
        <f>+B59/2</f>
        <v>56</v>
      </c>
    </row>
    <row r="61" spans="1:2" ht="16.5" x14ac:dyDescent="0.3">
      <c r="A61" s="26" t="s">
        <v>172</v>
      </c>
      <c r="B61" s="25">
        <f>+B59*100%</f>
        <v>112</v>
      </c>
    </row>
    <row r="62" spans="1:2" ht="16.5" x14ac:dyDescent="0.3">
      <c r="A62" s="74" t="s">
        <v>197</v>
      </c>
      <c r="B62" s="25">
        <v>112</v>
      </c>
    </row>
    <row r="63" spans="1:2" ht="16.5" x14ac:dyDescent="0.3">
      <c r="A63" s="26" t="s">
        <v>198</v>
      </c>
      <c r="B63" s="25">
        <f>+B62/2</f>
        <v>56</v>
      </c>
    </row>
    <row r="64" spans="1:2" ht="16.5" x14ac:dyDescent="0.3">
      <c r="A64" s="26" t="s">
        <v>199</v>
      </c>
      <c r="B64" s="25">
        <f>+B62*100%</f>
        <v>112</v>
      </c>
    </row>
    <row r="65" spans="1:2" ht="16.5" x14ac:dyDescent="0.3">
      <c r="A65" s="73" t="s">
        <v>423</v>
      </c>
      <c r="B65" s="25">
        <v>123</v>
      </c>
    </row>
    <row r="66" spans="1:2" ht="16.5" x14ac:dyDescent="0.3">
      <c r="A66" s="26" t="s">
        <v>424</v>
      </c>
      <c r="B66" s="25">
        <f>+B65*50%</f>
        <v>61.5</v>
      </c>
    </row>
    <row r="67" spans="1:2" ht="16.5" x14ac:dyDescent="0.3">
      <c r="A67" s="26" t="s">
        <v>425</v>
      </c>
      <c r="B67" s="25">
        <f>+B65*100%</f>
        <v>123</v>
      </c>
    </row>
    <row r="68" spans="1:2" ht="16.5" x14ac:dyDescent="0.3">
      <c r="A68" s="73" t="s">
        <v>426</v>
      </c>
      <c r="B68" s="25">
        <v>123</v>
      </c>
    </row>
    <row r="69" spans="1:2" ht="16.5" x14ac:dyDescent="0.3">
      <c r="A69" s="26" t="s">
        <v>427</v>
      </c>
      <c r="B69" s="25">
        <f>+B68*50%</f>
        <v>61.5</v>
      </c>
    </row>
    <row r="70" spans="1:2" ht="16.5" x14ac:dyDescent="0.3">
      <c r="A70" s="26" t="s">
        <v>428</v>
      </c>
      <c r="B70" s="25">
        <f>+B68*100%</f>
        <v>123</v>
      </c>
    </row>
    <row r="71" spans="1:2" ht="16.5" x14ac:dyDescent="0.3">
      <c r="A71" s="73" t="s">
        <v>39</v>
      </c>
      <c r="B71" s="25">
        <v>118</v>
      </c>
    </row>
    <row r="72" spans="1:2" ht="16.5" x14ac:dyDescent="0.3">
      <c r="A72" s="26" t="s">
        <v>84</v>
      </c>
      <c r="B72" s="25">
        <f>+B71*50%</f>
        <v>59</v>
      </c>
    </row>
    <row r="73" spans="1:2" ht="16.5" x14ac:dyDescent="0.3">
      <c r="A73" s="26" t="s">
        <v>89</v>
      </c>
      <c r="B73" s="25">
        <f>+B71*100%</f>
        <v>118</v>
      </c>
    </row>
    <row r="74" spans="1:2" ht="16.5" x14ac:dyDescent="0.3">
      <c r="A74" s="73" t="s">
        <v>200</v>
      </c>
      <c r="B74" s="25">
        <v>118</v>
      </c>
    </row>
    <row r="75" spans="1:2" ht="16.5" x14ac:dyDescent="0.3">
      <c r="A75" s="26" t="s">
        <v>201</v>
      </c>
      <c r="B75" s="25">
        <f>+B74*50%</f>
        <v>59</v>
      </c>
    </row>
    <row r="76" spans="1:2" ht="16.5" x14ac:dyDescent="0.3">
      <c r="A76" s="26" t="s">
        <v>202</v>
      </c>
      <c r="B76" s="25">
        <f>+B74*100%</f>
        <v>118</v>
      </c>
    </row>
    <row r="77" spans="1:2" ht="16.5" x14ac:dyDescent="0.3">
      <c r="A77" s="73" t="s">
        <v>429</v>
      </c>
      <c r="B77" s="25">
        <v>108</v>
      </c>
    </row>
    <row r="78" spans="1:2" ht="16.5" x14ac:dyDescent="0.3">
      <c r="A78" s="26" t="s">
        <v>430</v>
      </c>
      <c r="B78" s="25">
        <f>+B77*50%</f>
        <v>54</v>
      </c>
    </row>
    <row r="79" spans="1:2" ht="16.5" x14ac:dyDescent="0.3">
      <c r="A79" s="26" t="s">
        <v>431</v>
      </c>
      <c r="B79" s="25">
        <f>+B77*100%</f>
        <v>108</v>
      </c>
    </row>
    <row r="80" spans="1:2" ht="16.5" x14ac:dyDescent="0.3">
      <c r="A80" s="73" t="s">
        <v>432</v>
      </c>
      <c r="B80" s="25">
        <v>108</v>
      </c>
    </row>
    <row r="81" spans="1:2" ht="16.5" x14ac:dyDescent="0.3">
      <c r="A81" s="26" t="s">
        <v>433</v>
      </c>
      <c r="B81" s="25">
        <f>+B80*50%</f>
        <v>54</v>
      </c>
    </row>
    <row r="82" spans="1:2" ht="16.5" x14ac:dyDescent="0.3">
      <c r="A82" s="26" t="s">
        <v>434</v>
      </c>
      <c r="B82" s="25">
        <f>+B80*100%</f>
        <v>108</v>
      </c>
    </row>
    <row r="83" spans="1:2" ht="16.5" x14ac:dyDescent="0.3">
      <c r="A83" s="73" t="s">
        <v>40</v>
      </c>
      <c r="B83" s="25">
        <v>90</v>
      </c>
    </row>
    <row r="84" spans="1:2" ht="16.5" x14ac:dyDescent="0.3">
      <c r="A84" s="26" t="s">
        <v>85</v>
      </c>
      <c r="B84" s="25">
        <f>+B83*50%</f>
        <v>45</v>
      </c>
    </row>
    <row r="85" spans="1:2" ht="16.5" x14ac:dyDescent="0.3">
      <c r="A85" s="26" t="s">
        <v>90</v>
      </c>
      <c r="B85" s="25">
        <f>+B83*100%</f>
        <v>90</v>
      </c>
    </row>
    <row r="86" spans="1:2" ht="16.5" x14ac:dyDescent="0.3">
      <c r="A86" s="73" t="s">
        <v>203</v>
      </c>
      <c r="B86" s="25">
        <v>90</v>
      </c>
    </row>
    <row r="87" spans="1:2" ht="16.5" x14ac:dyDescent="0.3">
      <c r="A87" s="26" t="s">
        <v>204</v>
      </c>
      <c r="B87" s="25">
        <f>+B86*50%</f>
        <v>45</v>
      </c>
    </row>
    <row r="88" spans="1:2" ht="16.5" x14ac:dyDescent="0.3">
      <c r="A88" s="26" t="s">
        <v>205</v>
      </c>
      <c r="B88" s="25">
        <f>+B86*100%</f>
        <v>90</v>
      </c>
    </row>
    <row r="89" spans="1:2" ht="16.5" x14ac:dyDescent="0.3">
      <c r="A89" s="73" t="s">
        <v>41</v>
      </c>
      <c r="B89" s="25">
        <v>118</v>
      </c>
    </row>
    <row r="90" spans="1:2" ht="16.5" x14ac:dyDescent="0.3">
      <c r="A90" s="26" t="s">
        <v>86</v>
      </c>
      <c r="B90" s="25">
        <f>+B89*50%</f>
        <v>59</v>
      </c>
    </row>
    <row r="91" spans="1:2" ht="16.5" x14ac:dyDescent="0.3">
      <c r="A91" s="26" t="s">
        <v>91</v>
      </c>
      <c r="B91" s="25">
        <f>+B89*100%</f>
        <v>118</v>
      </c>
    </row>
    <row r="92" spans="1:2" ht="16.5" x14ac:dyDescent="0.3">
      <c r="A92" s="73" t="s">
        <v>209</v>
      </c>
      <c r="B92" s="25">
        <v>118</v>
      </c>
    </row>
    <row r="93" spans="1:2" ht="16.5" x14ac:dyDescent="0.3">
      <c r="A93" s="26" t="s">
        <v>210</v>
      </c>
      <c r="B93" s="25">
        <f>+B92*50%</f>
        <v>59</v>
      </c>
    </row>
    <row r="94" spans="1:2" ht="16.5" x14ac:dyDescent="0.3">
      <c r="A94" s="26" t="s">
        <v>211</v>
      </c>
      <c r="B94" s="25">
        <f>+B92*100%</f>
        <v>118</v>
      </c>
    </row>
    <row r="95" spans="1:2" ht="16.5" x14ac:dyDescent="0.3">
      <c r="A95" s="73" t="s">
        <v>28</v>
      </c>
      <c r="B95" s="25">
        <v>110</v>
      </c>
    </row>
    <row r="96" spans="1:2" ht="16.5" x14ac:dyDescent="0.3">
      <c r="A96" s="26" t="s">
        <v>92</v>
      </c>
      <c r="B96" s="25">
        <f>+B95*50%</f>
        <v>55</v>
      </c>
    </row>
    <row r="97" spans="1:2" ht="16.5" x14ac:dyDescent="0.3">
      <c r="A97" s="26" t="s">
        <v>100</v>
      </c>
      <c r="B97" s="25">
        <f>+B95*100%</f>
        <v>110</v>
      </c>
    </row>
    <row r="98" spans="1:2" ht="16.5" x14ac:dyDescent="0.3">
      <c r="A98" s="73" t="s">
        <v>212</v>
      </c>
      <c r="B98" s="25">
        <v>110</v>
      </c>
    </row>
    <row r="99" spans="1:2" ht="16.5" x14ac:dyDescent="0.3">
      <c r="A99" s="26" t="s">
        <v>213</v>
      </c>
      <c r="B99" s="25">
        <f>+B98*50%</f>
        <v>55</v>
      </c>
    </row>
    <row r="100" spans="1:2" ht="16.5" x14ac:dyDescent="0.3">
      <c r="A100" s="26" t="s">
        <v>214</v>
      </c>
      <c r="B100" s="25">
        <f>+B98*100%</f>
        <v>110</v>
      </c>
    </row>
    <row r="101" spans="1:2" ht="16.5" x14ac:dyDescent="0.3">
      <c r="A101" s="73" t="s">
        <v>42</v>
      </c>
      <c r="B101" s="25">
        <v>135</v>
      </c>
    </row>
    <row r="102" spans="1:2" ht="16.5" x14ac:dyDescent="0.3">
      <c r="A102" s="26" t="s">
        <v>93</v>
      </c>
      <c r="B102" s="25">
        <f>+B101*50%</f>
        <v>67.5</v>
      </c>
    </row>
    <row r="103" spans="1:2" ht="16.5" x14ac:dyDescent="0.3">
      <c r="A103" s="26" t="s">
        <v>101</v>
      </c>
      <c r="B103" s="25">
        <f>+B101*100%</f>
        <v>135</v>
      </c>
    </row>
    <row r="104" spans="1:2" ht="16.5" x14ac:dyDescent="0.3">
      <c r="A104" s="73" t="s">
        <v>215</v>
      </c>
      <c r="B104" s="25">
        <v>135</v>
      </c>
    </row>
    <row r="105" spans="1:2" ht="16.5" x14ac:dyDescent="0.3">
      <c r="A105" s="26" t="s">
        <v>216</v>
      </c>
      <c r="B105" s="25">
        <f>+B104*50%</f>
        <v>67.5</v>
      </c>
    </row>
    <row r="106" spans="1:2" ht="16.5" x14ac:dyDescent="0.3">
      <c r="A106" s="26" t="s">
        <v>217</v>
      </c>
      <c r="B106" s="25">
        <f>+B104*100%</f>
        <v>135</v>
      </c>
    </row>
    <row r="107" spans="1:2" ht="16.5" x14ac:dyDescent="0.3">
      <c r="A107" s="74" t="s">
        <v>167</v>
      </c>
      <c r="B107" s="25">
        <v>130</v>
      </c>
    </row>
    <row r="108" spans="1:2" ht="16.5" x14ac:dyDescent="0.3">
      <c r="A108" s="26" t="s">
        <v>168</v>
      </c>
      <c r="B108" s="25">
        <f>+B107/2</f>
        <v>65</v>
      </c>
    </row>
    <row r="109" spans="1:2" ht="16.5" x14ac:dyDescent="0.3">
      <c r="A109" s="26" t="s">
        <v>169</v>
      </c>
      <c r="B109" s="25">
        <f>+B107*100%</f>
        <v>130</v>
      </c>
    </row>
    <row r="110" spans="1:2" ht="16.5" x14ac:dyDescent="0.3">
      <c r="A110" s="74" t="s">
        <v>224</v>
      </c>
      <c r="B110" s="25">
        <v>130</v>
      </c>
    </row>
    <row r="111" spans="1:2" ht="16.5" x14ac:dyDescent="0.3">
      <c r="A111" s="26" t="s">
        <v>225</v>
      </c>
      <c r="B111" s="25">
        <f>+B110/2</f>
        <v>65</v>
      </c>
    </row>
    <row r="112" spans="1:2" ht="16.5" x14ac:dyDescent="0.3">
      <c r="A112" s="26" t="s">
        <v>226</v>
      </c>
      <c r="B112" s="25">
        <f>+B110*100%</f>
        <v>130</v>
      </c>
    </row>
    <row r="113" spans="1:2" ht="16.5" x14ac:dyDescent="0.3">
      <c r="A113" s="74" t="s">
        <v>173</v>
      </c>
      <c r="B113" s="25">
        <v>125</v>
      </c>
    </row>
    <row r="114" spans="1:2" ht="16.5" x14ac:dyDescent="0.3">
      <c r="A114" s="26" t="s">
        <v>174</v>
      </c>
      <c r="B114" s="25">
        <f>+B113*50%</f>
        <v>62.5</v>
      </c>
    </row>
    <row r="115" spans="1:2" ht="16.5" x14ac:dyDescent="0.3">
      <c r="A115" s="26" t="s">
        <v>175</v>
      </c>
      <c r="B115" s="25">
        <f>+B113*100%</f>
        <v>125</v>
      </c>
    </row>
    <row r="116" spans="1:2" ht="16.5" x14ac:dyDescent="0.3">
      <c r="A116" s="74" t="s">
        <v>227</v>
      </c>
      <c r="B116" s="25">
        <v>125</v>
      </c>
    </row>
    <row r="117" spans="1:2" ht="16.5" x14ac:dyDescent="0.3">
      <c r="A117" s="26" t="s">
        <v>228</v>
      </c>
      <c r="B117" s="25">
        <f>+B116*50%</f>
        <v>62.5</v>
      </c>
    </row>
    <row r="118" spans="1:2" ht="16.5" x14ac:dyDescent="0.3">
      <c r="A118" s="26" t="s">
        <v>229</v>
      </c>
      <c r="B118" s="25">
        <f>+B116*100%</f>
        <v>125</v>
      </c>
    </row>
    <row r="119" spans="1:2" ht="16.5" x14ac:dyDescent="0.3">
      <c r="A119" s="73" t="s">
        <v>43</v>
      </c>
      <c r="B119" s="25">
        <v>135</v>
      </c>
    </row>
    <row r="120" spans="1:2" ht="16.5" x14ac:dyDescent="0.3">
      <c r="A120" s="26" t="s">
        <v>94</v>
      </c>
      <c r="B120" s="25">
        <f>+B119*50%</f>
        <v>67.5</v>
      </c>
    </row>
    <row r="121" spans="1:2" ht="16.5" x14ac:dyDescent="0.3">
      <c r="A121" s="26" t="s">
        <v>102</v>
      </c>
      <c r="B121" s="25">
        <f>+B119*100%</f>
        <v>135</v>
      </c>
    </row>
    <row r="122" spans="1:2" ht="16.5" x14ac:dyDescent="0.3">
      <c r="A122" s="73" t="s">
        <v>230</v>
      </c>
      <c r="B122" s="25">
        <v>135</v>
      </c>
    </row>
    <row r="123" spans="1:2" ht="16.5" x14ac:dyDescent="0.3">
      <c r="A123" s="26" t="s">
        <v>231</v>
      </c>
      <c r="B123" s="25">
        <f>+B122*50%</f>
        <v>67.5</v>
      </c>
    </row>
    <row r="124" spans="1:2" ht="16.5" x14ac:dyDescent="0.3">
      <c r="A124" s="26" t="s">
        <v>232</v>
      </c>
      <c r="B124" s="25">
        <f>+B122*100%</f>
        <v>135</v>
      </c>
    </row>
    <row r="125" spans="1:2" ht="16.5" x14ac:dyDescent="0.3">
      <c r="A125" s="73" t="s">
        <v>218</v>
      </c>
      <c r="B125" s="25">
        <v>150</v>
      </c>
    </row>
    <row r="126" spans="1:2" ht="16.5" x14ac:dyDescent="0.3">
      <c r="A126" s="26" t="s">
        <v>219</v>
      </c>
      <c r="B126" s="25">
        <f>+B125*50%</f>
        <v>75</v>
      </c>
    </row>
    <row r="127" spans="1:2" ht="16.5" x14ac:dyDescent="0.3">
      <c r="A127" s="26" t="s">
        <v>220</v>
      </c>
      <c r="B127" s="25">
        <f>+B125*100%</f>
        <v>150</v>
      </c>
    </row>
    <row r="128" spans="1:2" ht="16.5" x14ac:dyDescent="0.3">
      <c r="A128" s="73" t="s">
        <v>221</v>
      </c>
      <c r="B128" s="25">
        <v>150</v>
      </c>
    </row>
    <row r="129" spans="1:2" ht="16.5" x14ac:dyDescent="0.3">
      <c r="A129" s="26" t="s">
        <v>222</v>
      </c>
      <c r="B129" s="25">
        <f>+B128*50%</f>
        <v>75</v>
      </c>
    </row>
    <row r="130" spans="1:2" ht="16.5" x14ac:dyDescent="0.3">
      <c r="A130" s="26" t="s">
        <v>223</v>
      </c>
      <c r="B130" s="25">
        <f>+B128*100%</f>
        <v>150</v>
      </c>
    </row>
    <row r="131" spans="1:2" ht="16.5" x14ac:dyDescent="0.3">
      <c r="A131" s="73" t="s">
        <v>44</v>
      </c>
      <c r="B131" s="25">
        <v>120</v>
      </c>
    </row>
    <row r="132" spans="1:2" ht="16.5" x14ac:dyDescent="0.3">
      <c r="A132" s="26" t="s">
        <v>95</v>
      </c>
      <c r="B132" s="25">
        <f>+B131*50%</f>
        <v>60</v>
      </c>
    </row>
    <row r="133" spans="1:2" ht="16.5" x14ac:dyDescent="0.3">
      <c r="A133" s="26" t="s">
        <v>103</v>
      </c>
      <c r="B133" s="25">
        <f>+B131*100%</f>
        <v>120</v>
      </c>
    </row>
    <row r="134" spans="1:2" ht="16.5" x14ac:dyDescent="0.3">
      <c r="A134" s="73" t="s">
        <v>233</v>
      </c>
      <c r="B134" s="25">
        <v>120</v>
      </c>
    </row>
    <row r="135" spans="1:2" ht="16.5" x14ac:dyDescent="0.3">
      <c r="A135" s="26" t="s">
        <v>234</v>
      </c>
      <c r="B135" s="25">
        <f>+B134*50%</f>
        <v>60</v>
      </c>
    </row>
    <row r="136" spans="1:2" ht="16.5" x14ac:dyDescent="0.3">
      <c r="A136" s="26" t="s">
        <v>235</v>
      </c>
      <c r="B136" s="25">
        <f>+B134*100%</f>
        <v>120</v>
      </c>
    </row>
    <row r="137" spans="1:2" ht="16.5" x14ac:dyDescent="0.3">
      <c r="A137" s="73" t="s">
        <v>45</v>
      </c>
      <c r="B137" s="25">
        <v>135</v>
      </c>
    </row>
    <row r="138" spans="1:2" ht="16.5" x14ac:dyDescent="0.3">
      <c r="A138" s="26" t="s">
        <v>96</v>
      </c>
      <c r="B138" s="25">
        <f>+B137*50%</f>
        <v>67.5</v>
      </c>
    </row>
    <row r="139" spans="1:2" ht="16.5" x14ac:dyDescent="0.3">
      <c r="A139" s="26" t="s">
        <v>104</v>
      </c>
      <c r="B139" s="25">
        <f>+B137*100%</f>
        <v>135</v>
      </c>
    </row>
    <row r="140" spans="1:2" ht="16.5" x14ac:dyDescent="0.3">
      <c r="A140" s="73" t="s">
        <v>236</v>
      </c>
      <c r="B140" s="25">
        <v>135</v>
      </c>
    </row>
    <row r="141" spans="1:2" ht="16.5" x14ac:dyDescent="0.3">
      <c r="A141" s="26" t="s">
        <v>237</v>
      </c>
      <c r="B141" s="25">
        <f>+B140*50%</f>
        <v>67.5</v>
      </c>
    </row>
    <row r="142" spans="1:2" ht="16.5" x14ac:dyDescent="0.3">
      <c r="A142" s="26" t="s">
        <v>238</v>
      </c>
      <c r="B142" s="25">
        <f>+B140*100%</f>
        <v>135</v>
      </c>
    </row>
    <row r="143" spans="1:2" ht="16.5" x14ac:dyDescent="0.3">
      <c r="A143" s="73" t="s">
        <v>46</v>
      </c>
      <c r="B143" s="25">
        <v>115</v>
      </c>
    </row>
    <row r="144" spans="1:2" ht="16.5" x14ac:dyDescent="0.3">
      <c r="A144" s="26" t="s">
        <v>97</v>
      </c>
      <c r="B144" s="25">
        <f>+B143*50%</f>
        <v>57.5</v>
      </c>
    </row>
    <row r="145" spans="1:2" ht="16.5" x14ac:dyDescent="0.3">
      <c r="A145" s="26" t="s">
        <v>105</v>
      </c>
      <c r="B145" s="25">
        <f>+B143*100%</f>
        <v>115</v>
      </c>
    </row>
    <row r="146" spans="1:2" ht="16.5" x14ac:dyDescent="0.3">
      <c r="A146" s="73" t="s">
        <v>239</v>
      </c>
      <c r="B146" s="25">
        <v>115</v>
      </c>
    </row>
    <row r="147" spans="1:2" ht="16.5" x14ac:dyDescent="0.3">
      <c r="A147" s="26" t="s">
        <v>240</v>
      </c>
      <c r="B147" s="25">
        <f>+B146*50%</f>
        <v>57.5</v>
      </c>
    </row>
    <row r="148" spans="1:2" ht="16.5" x14ac:dyDescent="0.3">
      <c r="A148" s="26" t="s">
        <v>241</v>
      </c>
      <c r="B148" s="25">
        <f>+B146*100%</f>
        <v>115</v>
      </c>
    </row>
    <row r="149" spans="1:2" ht="16.5" x14ac:dyDescent="0.3">
      <c r="A149" s="73" t="s">
        <v>242</v>
      </c>
      <c r="B149" s="25">
        <v>135</v>
      </c>
    </row>
    <row r="150" spans="1:2" ht="16.5" x14ac:dyDescent="0.3">
      <c r="A150" s="26" t="s">
        <v>243</v>
      </c>
      <c r="B150" s="25">
        <f>+B149*50%</f>
        <v>67.5</v>
      </c>
    </row>
    <row r="151" spans="1:2" ht="16.5" x14ac:dyDescent="0.3">
      <c r="A151" s="26" t="s">
        <v>244</v>
      </c>
      <c r="B151" s="25">
        <f>+B149*100%</f>
        <v>135</v>
      </c>
    </row>
    <row r="152" spans="1:2" ht="16.5" x14ac:dyDescent="0.3">
      <c r="A152" s="73" t="s">
        <v>245</v>
      </c>
      <c r="B152" s="25">
        <v>135</v>
      </c>
    </row>
    <row r="153" spans="1:2" ht="16.5" x14ac:dyDescent="0.3">
      <c r="A153" s="26" t="s">
        <v>246</v>
      </c>
      <c r="B153" s="25">
        <f>+B152*50%</f>
        <v>67.5</v>
      </c>
    </row>
    <row r="154" spans="1:2" ht="16.5" x14ac:dyDescent="0.3">
      <c r="A154" s="26" t="s">
        <v>247</v>
      </c>
      <c r="B154" s="25">
        <f>+B152*100%</f>
        <v>135</v>
      </c>
    </row>
    <row r="155" spans="1:2" ht="16.5" x14ac:dyDescent="0.3">
      <c r="A155" s="73" t="s">
        <v>386</v>
      </c>
      <c r="B155" s="25">
        <v>130</v>
      </c>
    </row>
    <row r="156" spans="1:2" ht="16.5" x14ac:dyDescent="0.3">
      <c r="A156" s="26" t="s">
        <v>387</v>
      </c>
      <c r="B156" s="25">
        <v>65</v>
      </c>
    </row>
    <row r="157" spans="1:2" ht="16.5" x14ac:dyDescent="0.3">
      <c r="A157" s="26" t="s">
        <v>388</v>
      </c>
      <c r="B157" s="25">
        <v>130</v>
      </c>
    </row>
    <row r="158" spans="1:2" ht="16.5" x14ac:dyDescent="0.3">
      <c r="A158" s="73" t="s">
        <v>248</v>
      </c>
      <c r="B158" s="25">
        <v>130</v>
      </c>
    </row>
    <row r="159" spans="1:2" ht="16.5" x14ac:dyDescent="0.3">
      <c r="A159" s="26" t="s">
        <v>249</v>
      </c>
      <c r="B159" s="25">
        <f>+B158*50%</f>
        <v>65</v>
      </c>
    </row>
    <row r="160" spans="1:2" ht="16.5" x14ac:dyDescent="0.3">
      <c r="A160" s="26" t="s">
        <v>250</v>
      </c>
      <c r="B160" s="25">
        <f>+B158*100%</f>
        <v>130</v>
      </c>
    </row>
    <row r="161" spans="1:2" ht="16.5" x14ac:dyDescent="0.3">
      <c r="A161" s="73" t="s">
        <v>47</v>
      </c>
      <c r="B161" s="25">
        <v>110</v>
      </c>
    </row>
    <row r="162" spans="1:2" ht="16.5" x14ac:dyDescent="0.3">
      <c r="A162" s="26" t="s">
        <v>98</v>
      </c>
      <c r="B162" s="25">
        <f>+B161*50%</f>
        <v>55</v>
      </c>
    </row>
    <row r="163" spans="1:2" ht="16.5" x14ac:dyDescent="0.3">
      <c r="A163" s="26" t="s">
        <v>106</v>
      </c>
      <c r="B163" s="25">
        <f>+B161*100%</f>
        <v>110</v>
      </c>
    </row>
    <row r="164" spans="1:2" ht="16.5" x14ac:dyDescent="0.3">
      <c r="A164" s="73" t="s">
        <v>251</v>
      </c>
      <c r="B164" s="25">
        <v>110</v>
      </c>
    </row>
    <row r="165" spans="1:2" ht="16.5" x14ac:dyDescent="0.3">
      <c r="A165" s="26" t="s">
        <v>252</v>
      </c>
      <c r="B165" s="25">
        <f>+B164*50%</f>
        <v>55</v>
      </c>
    </row>
    <row r="166" spans="1:2" ht="16.5" x14ac:dyDescent="0.3">
      <c r="A166" s="26" t="s">
        <v>253</v>
      </c>
      <c r="B166" s="25">
        <f>+B164*100%</f>
        <v>110</v>
      </c>
    </row>
    <row r="167" spans="1:2" ht="16.5" x14ac:dyDescent="0.3">
      <c r="A167" s="73" t="s">
        <v>48</v>
      </c>
      <c r="B167" s="25">
        <v>135</v>
      </c>
    </row>
    <row r="168" spans="1:2" ht="16.5" x14ac:dyDescent="0.3">
      <c r="A168" s="26" t="s">
        <v>99</v>
      </c>
      <c r="B168" s="25">
        <f>+B167*50%</f>
        <v>67.5</v>
      </c>
    </row>
    <row r="169" spans="1:2" ht="16.5" x14ac:dyDescent="0.3">
      <c r="A169" s="26" t="s">
        <v>107</v>
      </c>
      <c r="B169" s="25">
        <f>+B167*100%</f>
        <v>135</v>
      </c>
    </row>
    <row r="170" spans="1:2" ht="16.5" x14ac:dyDescent="0.3">
      <c r="A170" s="73" t="s">
        <v>254</v>
      </c>
      <c r="B170" s="25">
        <v>135</v>
      </c>
    </row>
    <row r="171" spans="1:2" ht="16.5" x14ac:dyDescent="0.3">
      <c r="A171" s="26" t="s">
        <v>255</v>
      </c>
      <c r="B171" s="25">
        <f>+B170*50%</f>
        <v>67.5</v>
      </c>
    </row>
    <row r="172" spans="1:2" ht="16.5" x14ac:dyDescent="0.3">
      <c r="A172" s="26" t="s">
        <v>256</v>
      </c>
      <c r="B172" s="25">
        <f>+B170*100%</f>
        <v>135</v>
      </c>
    </row>
    <row r="173" spans="1:2" ht="16.5" x14ac:dyDescent="0.3">
      <c r="A173" s="73" t="s">
        <v>31</v>
      </c>
      <c r="B173" s="25">
        <v>130</v>
      </c>
    </row>
    <row r="174" spans="1:2" ht="16.5" x14ac:dyDescent="0.3">
      <c r="A174" s="26" t="s">
        <v>108</v>
      </c>
      <c r="B174" s="25">
        <f>+B173*50%</f>
        <v>65</v>
      </c>
    </row>
    <row r="175" spans="1:2" ht="16.5" x14ac:dyDescent="0.3">
      <c r="A175" s="26" t="s">
        <v>117</v>
      </c>
      <c r="B175" s="25">
        <f>+B173*100%</f>
        <v>130</v>
      </c>
    </row>
    <row r="176" spans="1:2" ht="16.5" x14ac:dyDescent="0.3">
      <c r="A176" s="73" t="s">
        <v>257</v>
      </c>
      <c r="B176" s="25">
        <v>130</v>
      </c>
    </row>
    <row r="177" spans="1:2" ht="16.5" x14ac:dyDescent="0.3">
      <c r="A177" s="26" t="s">
        <v>258</v>
      </c>
      <c r="B177" s="25">
        <f>+B176*50%</f>
        <v>65</v>
      </c>
    </row>
    <row r="178" spans="1:2" ht="16.5" x14ac:dyDescent="0.3">
      <c r="A178" s="26" t="s">
        <v>259</v>
      </c>
      <c r="B178" s="25">
        <f>+B176*100%</f>
        <v>130</v>
      </c>
    </row>
    <row r="179" spans="1:2" ht="16.5" x14ac:dyDescent="0.3">
      <c r="A179" s="73" t="s">
        <v>49</v>
      </c>
      <c r="B179" s="25">
        <v>150</v>
      </c>
    </row>
    <row r="180" spans="1:2" ht="16.5" x14ac:dyDescent="0.3">
      <c r="A180" s="26" t="s">
        <v>109</v>
      </c>
      <c r="B180" s="25">
        <f>+B179*50%</f>
        <v>75</v>
      </c>
    </row>
    <row r="181" spans="1:2" ht="16.5" x14ac:dyDescent="0.3">
      <c r="A181" s="26" t="s">
        <v>118</v>
      </c>
      <c r="B181" s="25">
        <f>+B179*100%</f>
        <v>150</v>
      </c>
    </row>
    <row r="182" spans="1:2" ht="16.5" x14ac:dyDescent="0.3">
      <c r="A182" s="73" t="s">
        <v>266</v>
      </c>
      <c r="B182" s="25">
        <v>150</v>
      </c>
    </row>
    <row r="183" spans="1:2" ht="16.5" x14ac:dyDescent="0.3">
      <c r="A183" s="26" t="s">
        <v>267</v>
      </c>
      <c r="B183" s="25">
        <f>+B182*50%</f>
        <v>75</v>
      </c>
    </row>
    <row r="184" spans="1:2" ht="16.5" x14ac:dyDescent="0.3">
      <c r="A184" s="26" t="s">
        <v>268</v>
      </c>
      <c r="B184" s="25">
        <f>+B182*100%</f>
        <v>150</v>
      </c>
    </row>
    <row r="185" spans="1:2" ht="16.5" x14ac:dyDescent="0.3">
      <c r="A185" s="74" t="s">
        <v>377</v>
      </c>
      <c r="B185" s="25">
        <v>143</v>
      </c>
    </row>
    <row r="186" spans="1:2" ht="16.5" x14ac:dyDescent="0.3">
      <c r="A186" s="26" t="s">
        <v>378</v>
      </c>
      <c r="B186" s="25">
        <f>+B185*50%</f>
        <v>71.5</v>
      </c>
    </row>
    <row r="187" spans="1:2" ht="16.5" x14ac:dyDescent="0.3">
      <c r="A187" s="26" t="s">
        <v>379</v>
      </c>
      <c r="B187" s="25">
        <f>B185*100%</f>
        <v>143</v>
      </c>
    </row>
    <row r="188" spans="1:2" ht="16.5" x14ac:dyDescent="0.3">
      <c r="A188" s="74" t="s">
        <v>380</v>
      </c>
      <c r="B188" s="25">
        <v>143</v>
      </c>
    </row>
    <row r="189" spans="1:2" ht="16.5" x14ac:dyDescent="0.3">
      <c r="A189" s="26" t="s">
        <v>381</v>
      </c>
      <c r="B189" s="25">
        <f>+B188*50%</f>
        <v>71.5</v>
      </c>
    </row>
    <row r="190" spans="1:2" ht="16.5" x14ac:dyDescent="0.3">
      <c r="A190" s="26" t="s">
        <v>382</v>
      </c>
      <c r="B190" s="25">
        <f>B188*100%</f>
        <v>143</v>
      </c>
    </row>
    <row r="191" spans="1:2" ht="16.5" x14ac:dyDescent="0.3">
      <c r="A191" s="73" t="s">
        <v>50</v>
      </c>
      <c r="B191" s="25">
        <v>150</v>
      </c>
    </row>
    <row r="192" spans="1:2" ht="16.5" x14ac:dyDescent="0.3">
      <c r="A192" s="26" t="s">
        <v>110</v>
      </c>
      <c r="B192" s="25">
        <f>+B191*50%</f>
        <v>75</v>
      </c>
    </row>
    <row r="193" spans="1:2" ht="16.5" x14ac:dyDescent="0.3">
      <c r="A193" s="26" t="s">
        <v>119</v>
      </c>
      <c r="B193" s="25">
        <f>+B191*100%</f>
        <v>150</v>
      </c>
    </row>
    <row r="194" spans="1:2" ht="16.5" x14ac:dyDescent="0.3">
      <c r="A194" s="73" t="s">
        <v>269</v>
      </c>
      <c r="B194" s="25">
        <v>150</v>
      </c>
    </row>
    <row r="195" spans="1:2" ht="16.5" x14ac:dyDescent="0.3">
      <c r="A195" s="26" t="s">
        <v>270</v>
      </c>
      <c r="B195" s="25">
        <f>+B194*50%</f>
        <v>75</v>
      </c>
    </row>
    <row r="196" spans="1:2" ht="16.5" x14ac:dyDescent="0.3">
      <c r="A196" s="26" t="s">
        <v>271</v>
      </c>
      <c r="B196" s="25">
        <f>+B194*100%</f>
        <v>150</v>
      </c>
    </row>
    <row r="197" spans="1:2" ht="16.5" x14ac:dyDescent="0.3">
      <c r="A197" s="73" t="s">
        <v>51</v>
      </c>
      <c r="B197" s="25">
        <v>140</v>
      </c>
    </row>
    <row r="198" spans="1:2" ht="16.5" x14ac:dyDescent="0.3">
      <c r="A198" s="26" t="s">
        <v>111</v>
      </c>
      <c r="B198" s="25">
        <f>+B197*50%</f>
        <v>70</v>
      </c>
    </row>
    <row r="199" spans="1:2" ht="16.5" x14ac:dyDescent="0.3">
      <c r="A199" s="26" t="s">
        <v>120</v>
      </c>
      <c r="B199" s="25">
        <f>+B197*100%</f>
        <v>140</v>
      </c>
    </row>
    <row r="200" spans="1:2" ht="16.5" x14ac:dyDescent="0.3">
      <c r="A200" s="73" t="s">
        <v>272</v>
      </c>
      <c r="B200" s="25">
        <v>140</v>
      </c>
    </row>
    <row r="201" spans="1:2" ht="16.5" x14ac:dyDescent="0.3">
      <c r="A201" s="26" t="s">
        <v>273</v>
      </c>
      <c r="B201" s="25">
        <f>+B200*50%</f>
        <v>70</v>
      </c>
    </row>
    <row r="202" spans="1:2" ht="16.5" x14ac:dyDescent="0.3">
      <c r="A202" s="26" t="s">
        <v>274</v>
      </c>
      <c r="B202" s="25">
        <f>+B200*100%</f>
        <v>140</v>
      </c>
    </row>
    <row r="203" spans="1:2" ht="16.5" x14ac:dyDescent="0.3">
      <c r="A203" s="73" t="s">
        <v>52</v>
      </c>
      <c r="B203" s="25">
        <v>165</v>
      </c>
    </row>
    <row r="204" spans="1:2" ht="16.5" x14ac:dyDescent="0.3">
      <c r="A204" s="26" t="s">
        <v>112</v>
      </c>
      <c r="B204" s="25">
        <f>+B203*50%</f>
        <v>82.5</v>
      </c>
    </row>
    <row r="205" spans="1:2" ht="16.5" x14ac:dyDescent="0.3">
      <c r="A205" s="26" t="s">
        <v>121</v>
      </c>
      <c r="B205" s="25">
        <f>+B203*100%</f>
        <v>165</v>
      </c>
    </row>
    <row r="206" spans="1:2" ht="16.5" x14ac:dyDescent="0.3">
      <c r="A206" s="73" t="s">
        <v>275</v>
      </c>
      <c r="B206" s="25">
        <v>165</v>
      </c>
    </row>
    <row r="207" spans="1:2" ht="16.5" x14ac:dyDescent="0.3">
      <c r="A207" s="26" t="s">
        <v>276</v>
      </c>
      <c r="B207" s="25">
        <f>+B206*50%</f>
        <v>82.5</v>
      </c>
    </row>
    <row r="208" spans="1:2" ht="16.5" x14ac:dyDescent="0.3">
      <c r="A208" s="26" t="s">
        <v>277</v>
      </c>
      <c r="B208" s="25">
        <f>+B206*100%</f>
        <v>165</v>
      </c>
    </row>
    <row r="209" spans="1:2" ht="16.5" x14ac:dyDescent="0.3">
      <c r="A209" s="73" t="s">
        <v>54</v>
      </c>
      <c r="B209" s="25">
        <v>150</v>
      </c>
    </row>
    <row r="210" spans="1:2" ht="16.5" x14ac:dyDescent="0.3">
      <c r="A210" s="26" t="s">
        <v>114</v>
      </c>
      <c r="B210" s="25">
        <f>+B209*50%</f>
        <v>75</v>
      </c>
    </row>
    <row r="211" spans="1:2" ht="16.5" x14ac:dyDescent="0.3">
      <c r="A211" s="26" t="s">
        <v>123</v>
      </c>
      <c r="B211" s="25">
        <f>+B209*100%</f>
        <v>150</v>
      </c>
    </row>
    <row r="212" spans="1:2" ht="16.5" x14ac:dyDescent="0.3">
      <c r="A212" s="73" t="s">
        <v>281</v>
      </c>
      <c r="B212" s="25">
        <v>150</v>
      </c>
    </row>
    <row r="213" spans="1:2" ht="16.5" x14ac:dyDescent="0.3">
      <c r="A213" s="26" t="s">
        <v>282</v>
      </c>
      <c r="B213" s="25">
        <f>+B212*50%</f>
        <v>75</v>
      </c>
    </row>
    <row r="214" spans="1:2" ht="16.5" x14ac:dyDescent="0.3">
      <c r="A214" s="26" t="s">
        <v>283</v>
      </c>
      <c r="B214" s="25">
        <f>+B212*100%</f>
        <v>150</v>
      </c>
    </row>
    <row r="215" spans="1:2" ht="16.5" x14ac:dyDescent="0.3">
      <c r="A215" s="73" t="s">
        <v>53</v>
      </c>
      <c r="B215" s="25">
        <v>150</v>
      </c>
    </row>
    <row r="216" spans="1:2" ht="16.5" x14ac:dyDescent="0.3">
      <c r="A216" s="26" t="s">
        <v>113</v>
      </c>
      <c r="B216" s="25">
        <f>+B215*50%</f>
        <v>75</v>
      </c>
    </row>
    <row r="217" spans="1:2" ht="16.5" x14ac:dyDescent="0.3">
      <c r="A217" s="26" t="s">
        <v>122</v>
      </c>
      <c r="B217" s="25">
        <f>+B215*100%</f>
        <v>150</v>
      </c>
    </row>
    <row r="218" spans="1:2" ht="16.5" x14ac:dyDescent="0.3">
      <c r="A218" s="73" t="s">
        <v>278</v>
      </c>
      <c r="B218" s="25">
        <v>150</v>
      </c>
    </row>
    <row r="219" spans="1:2" ht="16.5" x14ac:dyDescent="0.3">
      <c r="A219" s="26" t="s">
        <v>279</v>
      </c>
      <c r="B219" s="25">
        <f>+B218*50%</f>
        <v>75</v>
      </c>
    </row>
    <row r="220" spans="1:2" ht="16.5" x14ac:dyDescent="0.3">
      <c r="A220" s="26" t="s">
        <v>280</v>
      </c>
      <c r="B220" s="25">
        <f>+B218*100%</f>
        <v>150</v>
      </c>
    </row>
    <row r="221" spans="1:2" ht="16.5" x14ac:dyDescent="0.3">
      <c r="A221" s="73" t="s">
        <v>260</v>
      </c>
      <c r="B221" s="25">
        <v>150</v>
      </c>
    </row>
    <row r="222" spans="1:2" ht="16.5" x14ac:dyDescent="0.3">
      <c r="A222" s="26" t="s">
        <v>261</v>
      </c>
      <c r="B222" s="25">
        <f>+B221*50%</f>
        <v>75</v>
      </c>
    </row>
    <row r="223" spans="1:2" ht="16.5" x14ac:dyDescent="0.3">
      <c r="A223" s="26" t="s">
        <v>262</v>
      </c>
      <c r="B223" s="25">
        <f>+B221*100%</f>
        <v>150</v>
      </c>
    </row>
    <row r="224" spans="1:2" ht="16.5" x14ac:dyDescent="0.3">
      <c r="A224" s="73" t="s">
        <v>284</v>
      </c>
      <c r="B224" s="25">
        <v>150</v>
      </c>
    </row>
    <row r="225" spans="1:2" ht="16.5" x14ac:dyDescent="0.3">
      <c r="A225" s="26" t="s">
        <v>285</v>
      </c>
      <c r="B225" s="25">
        <f>+B224*50%</f>
        <v>75</v>
      </c>
    </row>
    <row r="226" spans="1:2" ht="16.5" x14ac:dyDescent="0.3">
      <c r="A226" s="26" t="s">
        <v>286</v>
      </c>
      <c r="B226" s="25">
        <f>+B224*100%</f>
        <v>150</v>
      </c>
    </row>
    <row r="227" spans="1:2" ht="16.5" x14ac:dyDescent="0.3">
      <c r="A227" s="73" t="s">
        <v>55</v>
      </c>
      <c r="B227" s="25">
        <v>130</v>
      </c>
    </row>
    <row r="228" spans="1:2" ht="16.5" x14ac:dyDescent="0.3">
      <c r="A228" s="26" t="s">
        <v>115</v>
      </c>
      <c r="B228" s="25">
        <f>+B227*50%</f>
        <v>65</v>
      </c>
    </row>
    <row r="229" spans="1:2" ht="16.5" x14ac:dyDescent="0.3">
      <c r="A229" s="26" t="s">
        <v>124</v>
      </c>
      <c r="B229" s="25">
        <f>+B227*100%</f>
        <v>130</v>
      </c>
    </row>
    <row r="230" spans="1:2" ht="16.5" x14ac:dyDescent="0.3">
      <c r="A230" s="73" t="s">
        <v>287</v>
      </c>
      <c r="B230" s="25">
        <v>130</v>
      </c>
    </row>
    <row r="231" spans="1:2" ht="16.5" x14ac:dyDescent="0.3">
      <c r="A231" s="26" t="s">
        <v>288</v>
      </c>
      <c r="B231" s="25">
        <f>+B230*50%</f>
        <v>65</v>
      </c>
    </row>
    <row r="232" spans="1:2" ht="16.5" x14ac:dyDescent="0.3">
      <c r="A232" s="26" t="s">
        <v>289</v>
      </c>
      <c r="B232" s="25">
        <f>+B230*100%</f>
        <v>130</v>
      </c>
    </row>
    <row r="233" spans="1:2" ht="16.5" x14ac:dyDescent="0.3">
      <c r="A233" s="73" t="s">
        <v>56</v>
      </c>
      <c r="B233" s="25">
        <v>150</v>
      </c>
    </row>
    <row r="234" spans="1:2" ht="16.5" x14ac:dyDescent="0.3">
      <c r="A234" s="26" t="s">
        <v>116</v>
      </c>
      <c r="B234" s="25">
        <f>+B233*50%</f>
        <v>75</v>
      </c>
    </row>
    <row r="235" spans="1:2" ht="16.5" x14ac:dyDescent="0.3">
      <c r="A235" s="26" t="s">
        <v>125</v>
      </c>
      <c r="B235" s="25">
        <f>+B233*100%</f>
        <v>150</v>
      </c>
    </row>
    <row r="236" spans="1:2" ht="16.5" x14ac:dyDescent="0.3">
      <c r="A236" s="73" t="s">
        <v>290</v>
      </c>
      <c r="B236" s="25">
        <v>150</v>
      </c>
    </row>
    <row r="237" spans="1:2" ht="16.5" x14ac:dyDescent="0.3">
      <c r="A237" s="26" t="s">
        <v>291</v>
      </c>
      <c r="B237" s="25">
        <f>+B236*50%</f>
        <v>75</v>
      </c>
    </row>
    <row r="238" spans="1:2" ht="16.5" x14ac:dyDescent="0.3">
      <c r="A238" s="26" t="s">
        <v>292</v>
      </c>
      <c r="B238" s="25">
        <f>+B236*100%</f>
        <v>150</v>
      </c>
    </row>
    <row r="239" spans="1:2" ht="16.5" x14ac:dyDescent="0.3">
      <c r="A239" s="73" t="s">
        <v>29</v>
      </c>
      <c r="B239" s="25">
        <v>150</v>
      </c>
    </row>
    <row r="240" spans="1:2" ht="16.5" x14ac:dyDescent="0.3">
      <c r="A240" s="26" t="s">
        <v>126</v>
      </c>
      <c r="B240" s="25">
        <f>+B239*50%</f>
        <v>75</v>
      </c>
    </row>
    <row r="241" spans="1:2" ht="16.5" x14ac:dyDescent="0.3">
      <c r="A241" s="26" t="s">
        <v>140</v>
      </c>
      <c r="B241" s="25">
        <f>+B239*100%</f>
        <v>150</v>
      </c>
    </row>
    <row r="242" spans="1:2" ht="16.5" x14ac:dyDescent="0.3">
      <c r="A242" s="73" t="s">
        <v>293</v>
      </c>
      <c r="B242" s="25">
        <v>150</v>
      </c>
    </row>
    <row r="243" spans="1:2" ht="16.5" x14ac:dyDescent="0.3">
      <c r="A243" s="26" t="s">
        <v>294</v>
      </c>
      <c r="B243" s="25">
        <f>+B242*50%</f>
        <v>75</v>
      </c>
    </row>
    <row r="244" spans="1:2" ht="16.5" x14ac:dyDescent="0.3">
      <c r="A244" s="26" t="s">
        <v>295</v>
      </c>
      <c r="B244" s="25">
        <f>+B242*100%</f>
        <v>150</v>
      </c>
    </row>
    <row r="245" spans="1:2" ht="16.5" x14ac:dyDescent="0.3">
      <c r="A245" s="73" t="s">
        <v>57</v>
      </c>
      <c r="B245" s="25">
        <v>175</v>
      </c>
    </row>
    <row r="246" spans="1:2" ht="16.5" x14ac:dyDescent="0.3">
      <c r="A246" s="26" t="s">
        <v>127</v>
      </c>
      <c r="B246" s="25">
        <f>+B245*50%</f>
        <v>87.5</v>
      </c>
    </row>
    <row r="247" spans="1:2" ht="16.5" x14ac:dyDescent="0.3">
      <c r="A247" s="26" t="s">
        <v>141</v>
      </c>
      <c r="B247" s="25">
        <f>+B245*100%</f>
        <v>175</v>
      </c>
    </row>
    <row r="248" spans="1:2" ht="16.5" x14ac:dyDescent="0.3">
      <c r="A248" s="73" t="s">
        <v>296</v>
      </c>
      <c r="B248" s="25">
        <v>175</v>
      </c>
    </row>
    <row r="249" spans="1:2" ht="16.5" x14ac:dyDescent="0.3">
      <c r="A249" s="26" t="s">
        <v>297</v>
      </c>
      <c r="B249" s="25">
        <f>+B248*50%</f>
        <v>87.5</v>
      </c>
    </row>
    <row r="250" spans="1:2" ht="16.5" x14ac:dyDescent="0.3">
      <c r="A250" s="26" t="s">
        <v>298</v>
      </c>
      <c r="B250" s="25">
        <f>+B248*100%</f>
        <v>175</v>
      </c>
    </row>
    <row r="251" spans="1:2" ht="16.5" x14ac:dyDescent="0.3">
      <c r="A251" s="73" t="s">
        <v>58</v>
      </c>
      <c r="B251" s="25">
        <v>175</v>
      </c>
    </row>
    <row r="252" spans="1:2" ht="16.5" x14ac:dyDescent="0.3">
      <c r="A252" s="26" t="s">
        <v>128</v>
      </c>
      <c r="B252" s="25">
        <f>+B251*50%</f>
        <v>87.5</v>
      </c>
    </row>
    <row r="253" spans="1:2" ht="16.5" x14ac:dyDescent="0.3">
      <c r="A253" s="26" t="s">
        <v>142</v>
      </c>
      <c r="B253" s="25">
        <f>+B251*100%</f>
        <v>175</v>
      </c>
    </row>
    <row r="254" spans="1:2" ht="16.5" x14ac:dyDescent="0.3">
      <c r="A254" s="73" t="s">
        <v>299</v>
      </c>
      <c r="B254" s="25">
        <v>175</v>
      </c>
    </row>
    <row r="255" spans="1:2" ht="16.5" x14ac:dyDescent="0.3">
      <c r="A255" s="26" t="s">
        <v>300</v>
      </c>
      <c r="B255" s="25">
        <f>+B254*50%</f>
        <v>87.5</v>
      </c>
    </row>
    <row r="256" spans="1:2" ht="16.5" x14ac:dyDescent="0.3">
      <c r="A256" s="26" t="s">
        <v>301</v>
      </c>
      <c r="B256" s="25">
        <f>+B254*100%</f>
        <v>175</v>
      </c>
    </row>
    <row r="257" spans="1:2" ht="16.5" x14ac:dyDescent="0.3">
      <c r="A257" s="73" t="s">
        <v>59</v>
      </c>
      <c r="B257" s="25">
        <v>165</v>
      </c>
    </row>
    <row r="258" spans="1:2" ht="16.5" x14ac:dyDescent="0.3">
      <c r="A258" s="26" t="s">
        <v>129</v>
      </c>
      <c r="B258" s="25">
        <f>+B257*50%</f>
        <v>82.5</v>
      </c>
    </row>
    <row r="259" spans="1:2" ht="16.5" x14ac:dyDescent="0.3">
      <c r="A259" s="26" t="s">
        <v>143</v>
      </c>
      <c r="B259" s="25">
        <f>+B257*100%</f>
        <v>165</v>
      </c>
    </row>
    <row r="260" spans="1:2" ht="16.5" x14ac:dyDescent="0.3">
      <c r="A260" s="73" t="s">
        <v>302</v>
      </c>
      <c r="B260" s="25">
        <v>165</v>
      </c>
    </row>
    <row r="261" spans="1:2" ht="16.5" x14ac:dyDescent="0.3">
      <c r="A261" s="26" t="s">
        <v>303</v>
      </c>
      <c r="B261" s="25">
        <f>+B260*50%</f>
        <v>82.5</v>
      </c>
    </row>
    <row r="262" spans="1:2" ht="16.5" x14ac:dyDescent="0.3">
      <c r="A262" s="26" t="s">
        <v>304</v>
      </c>
      <c r="B262" s="25">
        <f>+B260*100%</f>
        <v>165</v>
      </c>
    </row>
    <row r="263" spans="1:2" ht="16.5" x14ac:dyDescent="0.3">
      <c r="A263" s="73" t="s">
        <v>60</v>
      </c>
      <c r="B263" s="25">
        <v>175</v>
      </c>
    </row>
    <row r="264" spans="1:2" ht="16.5" x14ac:dyDescent="0.3">
      <c r="A264" s="26" t="s">
        <v>130</v>
      </c>
      <c r="B264" s="25">
        <f>+B263*50%</f>
        <v>87.5</v>
      </c>
    </row>
    <row r="265" spans="1:2" ht="16.5" x14ac:dyDescent="0.3">
      <c r="A265" s="26" t="s">
        <v>144</v>
      </c>
      <c r="B265" s="25">
        <f>+B263*100%</f>
        <v>175</v>
      </c>
    </row>
    <row r="266" spans="1:2" ht="16.5" x14ac:dyDescent="0.3">
      <c r="A266" s="73" t="s">
        <v>305</v>
      </c>
      <c r="B266" s="25">
        <v>175</v>
      </c>
    </row>
    <row r="267" spans="1:2" ht="16.5" x14ac:dyDescent="0.3">
      <c r="A267" s="26" t="s">
        <v>306</v>
      </c>
      <c r="B267" s="25">
        <f>+B266*50%</f>
        <v>87.5</v>
      </c>
    </row>
    <row r="268" spans="1:2" ht="16.5" x14ac:dyDescent="0.3">
      <c r="A268" s="26" t="s">
        <v>307</v>
      </c>
      <c r="B268" s="25">
        <f>+B266*100%</f>
        <v>175</v>
      </c>
    </row>
    <row r="269" spans="1:2" ht="16.5" x14ac:dyDescent="0.3">
      <c r="A269" s="73" t="s">
        <v>263</v>
      </c>
      <c r="B269" s="25">
        <v>170</v>
      </c>
    </row>
    <row r="270" spans="1:2" ht="16.5" x14ac:dyDescent="0.3">
      <c r="A270" s="26" t="s">
        <v>264</v>
      </c>
      <c r="B270" s="25">
        <f>+B269*50%</f>
        <v>85</v>
      </c>
    </row>
    <row r="271" spans="1:2" ht="16.5" x14ac:dyDescent="0.3">
      <c r="A271" s="26" t="s">
        <v>265</v>
      </c>
      <c r="B271" s="25">
        <f>+B269*100%</f>
        <v>170</v>
      </c>
    </row>
    <row r="272" spans="1:2" ht="16.5" x14ac:dyDescent="0.3">
      <c r="A272" s="73" t="s">
        <v>308</v>
      </c>
      <c r="B272" s="25">
        <v>170</v>
      </c>
    </row>
    <row r="273" spans="1:2" ht="16.5" x14ac:dyDescent="0.3">
      <c r="A273" s="26" t="s">
        <v>309</v>
      </c>
      <c r="B273" s="25">
        <f>+B272*50%</f>
        <v>85</v>
      </c>
    </row>
    <row r="274" spans="1:2" ht="16.5" x14ac:dyDescent="0.3">
      <c r="A274" s="26" t="s">
        <v>310</v>
      </c>
      <c r="B274" s="25">
        <f>+B272*100%</f>
        <v>170</v>
      </c>
    </row>
    <row r="275" spans="1:2" ht="16.5" x14ac:dyDescent="0.3">
      <c r="A275" s="73" t="s">
        <v>61</v>
      </c>
      <c r="B275" s="25">
        <v>150</v>
      </c>
    </row>
    <row r="276" spans="1:2" ht="16.5" x14ac:dyDescent="0.3">
      <c r="A276" s="26" t="s">
        <v>131</v>
      </c>
      <c r="B276" s="25">
        <f>+B275*50%</f>
        <v>75</v>
      </c>
    </row>
    <row r="277" spans="1:2" ht="16.5" x14ac:dyDescent="0.3">
      <c r="A277" s="26" t="s">
        <v>145</v>
      </c>
      <c r="B277" s="25">
        <f>+B275*100%</f>
        <v>150</v>
      </c>
    </row>
    <row r="278" spans="1:2" ht="16.5" x14ac:dyDescent="0.3">
      <c r="A278" s="73" t="s">
        <v>311</v>
      </c>
      <c r="B278" s="25">
        <v>150</v>
      </c>
    </row>
    <row r="279" spans="1:2" ht="16.5" x14ac:dyDescent="0.3">
      <c r="A279" s="26" t="s">
        <v>312</v>
      </c>
      <c r="B279" s="25">
        <f>+B278*50%</f>
        <v>75</v>
      </c>
    </row>
    <row r="280" spans="1:2" ht="16.5" x14ac:dyDescent="0.3">
      <c r="A280" s="26" t="s">
        <v>313</v>
      </c>
      <c r="B280" s="25">
        <f>+B278*100%</f>
        <v>150</v>
      </c>
    </row>
    <row r="281" spans="1:2" ht="16.5" x14ac:dyDescent="0.3">
      <c r="A281" s="73" t="s">
        <v>62</v>
      </c>
      <c r="B281" s="25">
        <v>175</v>
      </c>
    </row>
    <row r="282" spans="1:2" ht="16.5" x14ac:dyDescent="0.3">
      <c r="A282" s="26" t="s">
        <v>132</v>
      </c>
      <c r="B282" s="25">
        <f>+B281*50%</f>
        <v>87.5</v>
      </c>
    </row>
    <row r="283" spans="1:2" ht="16.5" x14ac:dyDescent="0.3">
      <c r="A283" s="26" t="s">
        <v>146</v>
      </c>
      <c r="B283" s="25">
        <f>+B281*100%</f>
        <v>175</v>
      </c>
    </row>
    <row r="284" spans="1:2" ht="16.5" x14ac:dyDescent="0.3">
      <c r="A284" s="73" t="s">
        <v>314</v>
      </c>
      <c r="B284" s="25">
        <v>165</v>
      </c>
    </row>
    <row r="285" spans="1:2" ht="16.5" x14ac:dyDescent="0.3">
      <c r="A285" s="26" t="s">
        <v>315</v>
      </c>
      <c r="B285" s="25">
        <f>+B284*50%</f>
        <v>82.5</v>
      </c>
    </row>
    <row r="286" spans="1:2" ht="16.5" x14ac:dyDescent="0.3">
      <c r="A286" s="26" t="s">
        <v>316</v>
      </c>
      <c r="B286" s="25">
        <f>+B284*100%</f>
        <v>165</v>
      </c>
    </row>
    <row r="287" spans="1:2" ht="16.5" x14ac:dyDescent="0.3">
      <c r="A287" s="73" t="s">
        <v>63</v>
      </c>
      <c r="B287" s="25">
        <v>225</v>
      </c>
    </row>
    <row r="288" spans="1:2" ht="16.5" x14ac:dyDescent="0.3">
      <c r="A288" s="26" t="s">
        <v>133</v>
      </c>
      <c r="B288" s="25">
        <f>+B287*50%</f>
        <v>112.5</v>
      </c>
    </row>
    <row r="289" spans="1:2" ht="16.5" x14ac:dyDescent="0.3">
      <c r="A289" s="26" t="s">
        <v>147</v>
      </c>
      <c r="B289" s="25">
        <f>+B287*100%</f>
        <v>225</v>
      </c>
    </row>
    <row r="290" spans="1:2" ht="16.5" x14ac:dyDescent="0.3">
      <c r="A290" s="73" t="s">
        <v>317</v>
      </c>
      <c r="B290" s="25">
        <v>225</v>
      </c>
    </row>
    <row r="291" spans="1:2" ht="16.5" x14ac:dyDescent="0.3">
      <c r="A291" s="26" t="s">
        <v>318</v>
      </c>
      <c r="B291" s="25">
        <f>+B290*50%</f>
        <v>112.5</v>
      </c>
    </row>
    <row r="292" spans="1:2" ht="16.5" x14ac:dyDescent="0.3">
      <c r="A292" s="26" t="s">
        <v>319</v>
      </c>
      <c r="B292" s="25">
        <f>+B290*100%</f>
        <v>225</v>
      </c>
    </row>
    <row r="293" spans="1:2" ht="16.5" x14ac:dyDescent="0.3">
      <c r="A293" s="73" t="s">
        <v>64</v>
      </c>
      <c r="B293" s="25">
        <v>235</v>
      </c>
    </row>
    <row r="294" spans="1:2" ht="16.5" x14ac:dyDescent="0.3">
      <c r="A294" s="26" t="s">
        <v>134</v>
      </c>
      <c r="B294" s="25">
        <f>+B293*50%</f>
        <v>117.5</v>
      </c>
    </row>
    <row r="295" spans="1:2" ht="16.5" x14ac:dyDescent="0.3">
      <c r="A295" s="26" t="s">
        <v>148</v>
      </c>
      <c r="B295" s="25">
        <f>+B293*100%</f>
        <v>235</v>
      </c>
    </row>
    <row r="296" spans="1:2" ht="16.5" x14ac:dyDescent="0.3">
      <c r="A296" s="73" t="s">
        <v>320</v>
      </c>
      <c r="B296" s="25">
        <v>235</v>
      </c>
    </row>
    <row r="297" spans="1:2" ht="16.5" x14ac:dyDescent="0.3">
      <c r="A297" s="26" t="s">
        <v>321</v>
      </c>
      <c r="B297" s="25">
        <f>+B296*50%</f>
        <v>117.5</v>
      </c>
    </row>
    <row r="298" spans="1:2" ht="16.5" x14ac:dyDescent="0.3">
      <c r="A298" s="26" t="s">
        <v>322</v>
      </c>
      <c r="B298" s="25">
        <f>+B296*100%</f>
        <v>235</v>
      </c>
    </row>
    <row r="299" spans="1:2" ht="16.5" x14ac:dyDescent="0.3">
      <c r="A299" s="73" t="s">
        <v>32</v>
      </c>
      <c r="B299" s="25">
        <v>200</v>
      </c>
    </row>
    <row r="300" spans="1:2" ht="16.5" x14ac:dyDescent="0.3">
      <c r="A300" s="26" t="s">
        <v>135</v>
      </c>
      <c r="B300" s="25">
        <f>+B299*50%</f>
        <v>100</v>
      </c>
    </row>
    <row r="301" spans="1:2" ht="16.5" x14ac:dyDescent="0.3">
      <c r="A301" s="26" t="s">
        <v>149</v>
      </c>
      <c r="B301" s="25">
        <f>+B299*100%</f>
        <v>200</v>
      </c>
    </row>
    <row r="302" spans="1:2" ht="16.5" x14ac:dyDescent="0.3">
      <c r="A302" s="73" t="s">
        <v>323</v>
      </c>
      <c r="B302" s="25">
        <v>200</v>
      </c>
    </row>
    <row r="303" spans="1:2" ht="16.5" x14ac:dyDescent="0.3">
      <c r="A303" s="26" t="s">
        <v>324</v>
      </c>
      <c r="B303" s="25">
        <f>+B302*50%</f>
        <v>100</v>
      </c>
    </row>
    <row r="304" spans="1:2" ht="16.5" x14ac:dyDescent="0.3">
      <c r="A304" s="26" t="s">
        <v>325</v>
      </c>
      <c r="B304" s="25">
        <f>+B302*100%</f>
        <v>200</v>
      </c>
    </row>
    <row r="305" spans="1:2" ht="16.5" x14ac:dyDescent="0.3">
      <c r="A305" s="73" t="s">
        <v>65</v>
      </c>
      <c r="B305" s="25">
        <v>210</v>
      </c>
    </row>
    <row r="306" spans="1:2" ht="16.5" x14ac:dyDescent="0.3">
      <c r="A306" s="26" t="s">
        <v>136</v>
      </c>
      <c r="B306" s="25">
        <f>+B305*50%</f>
        <v>105</v>
      </c>
    </row>
    <row r="307" spans="1:2" ht="16.5" x14ac:dyDescent="0.3">
      <c r="A307" s="26" t="s">
        <v>150</v>
      </c>
      <c r="B307" s="25">
        <f>+B305*100%</f>
        <v>210</v>
      </c>
    </row>
    <row r="308" spans="1:2" ht="16.5" x14ac:dyDescent="0.3">
      <c r="A308" s="73" t="s">
        <v>326</v>
      </c>
      <c r="B308" s="25">
        <v>210</v>
      </c>
    </row>
    <row r="309" spans="1:2" ht="16.5" x14ac:dyDescent="0.3">
      <c r="A309" s="26" t="s">
        <v>327</v>
      </c>
      <c r="B309" s="25">
        <f>+B308*50%</f>
        <v>105</v>
      </c>
    </row>
    <row r="310" spans="1:2" ht="16.5" x14ac:dyDescent="0.3">
      <c r="A310" s="26" t="s">
        <v>328</v>
      </c>
      <c r="B310" s="25">
        <f>+B308*100%</f>
        <v>210</v>
      </c>
    </row>
    <row r="311" spans="1:2" ht="16.5" x14ac:dyDescent="0.3">
      <c r="A311" s="73" t="s">
        <v>329</v>
      </c>
      <c r="B311" s="25">
        <f>230+15</f>
        <v>245</v>
      </c>
    </row>
    <row r="312" spans="1:2" ht="16.5" x14ac:dyDescent="0.3">
      <c r="A312" s="26" t="s">
        <v>330</v>
      </c>
      <c r="B312" s="25">
        <f>+B311*50%</f>
        <v>122.5</v>
      </c>
    </row>
    <row r="313" spans="1:2" ht="16.5" x14ac:dyDescent="0.3">
      <c r="A313" s="26" t="s">
        <v>331</v>
      </c>
      <c r="B313" s="25">
        <f>+B311*100%</f>
        <v>245</v>
      </c>
    </row>
    <row r="314" spans="1:2" ht="16.5" x14ac:dyDescent="0.3">
      <c r="A314" s="73" t="s">
        <v>335</v>
      </c>
      <c r="B314" s="25">
        <v>245</v>
      </c>
    </row>
    <row r="315" spans="1:2" ht="16.5" x14ac:dyDescent="0.3">
      <c r="A315" s="26" t="s">
        <v>336</v>
      </c>
      <c r="B315" s="25">
        <f>+B314*50%</f>
        <v>122.5</v>
      </c>
    </row>
    <row r="316" spans="1:2" ht="16.5" x14ac:dyDescent="0.3">
      <c r="A316" s="26" t="s">
        <v>337</v>
      </c>
      <c r="B316" s="25">
        <f>+B314*100%</f>
        <v>245</v>
      </c>
    </row>
    <row r="317" spans="1:2" ht="16.5" x14ac:dyDescent="0.3">
      <c r="A317" s="73" t="s">
        <v>332</v>
      </c>
      <c r="B317" s="25">
        <v>235</v>
      </c>
    </row>
    <row r="318" spans="1:2" ht="16.5" x14ac:dyDescent="0.3">
      <c r="A318" s="26" t="s">
        <v>333</v>
      </c>
      <c r="B318" s="25">
        <f>+B317*50%</f>
        <v>117.5</v>
      </c>
    </row>
    <row r="319" spans="1:2" ht="16.5" x14ac:dyDescent="0.3">
      <c r="A319" s="26" t="s">
        <v>334</v>
      </c>
      <c r="B319" s="25">
        <f>+B317*100%</f>
        <v>235</v>
      </c>
    </row>
    <row r="320" spans="1:2" ht="16.5" x14ac:dyDescent="0.3">
      <c r="A320" s="73" t="s">
        <v>338</v>
      </c>
      <c r="B320" s="25">
        <v>235</v>
      </c>
    </row>
    <row r="321" spans="1:2" ht="16.5" x14ac:dyDescent="0.3">
      <c r="A321" s="26" t="s">
        <v>339</v>
      </c>
      <c r="B321" s="25">
        <f>+B320*50%</f>
        <v>117.5</v>
      </c>
    </row>
    <row r="322" spans="1:2" ht="16.5" x14ac:dyDescent="0.3">
      <c r="A322" s="26" t="s">
        <v>340</v>
      </c>
      <c r="B322" s="25">
        <f>+B320*100%</f>
        <v>235</v>
      </c>
    </row>
    <row r="323" spans="1:2" ht="16.5" x14ac:dyDescent="0.3">
      <c r="A323" s="73" t="s">
        <v>69</v>
      </c>
      <c r="B323" s="25">
        <v>230</v>
      </c>
    </row>
    <row r="324" spans="1:2" ht="16.5" x14ac:dyDescent="0.3">
      <c r="A324" s="26" t="s">
        <v>137</v>
      </c>
      <c r="B324" s="25">
        <f>+B323*50%</f>
        <v>115</v>
      </c>
    </row>
    <row r="325" spans="1:2" ht="16.5" x14ac:dyDescent="0.3">
      <c r="A325" s="26" t="s">
        <v>151</v>
      </c>
      <c r="B325" s="25">
        <f>+B323*100%</f>
        <v>230</v>
      </c>
    </row>
    <row r="326" spans="1:2" ht="16.5" x14ac:dyDescent="0.3">
      <c r="A326" s="73" t="s">
        <v>341</v>
      </c>
      <c r="B326" s="25">
        <v>230</v>
      </c>
    </row>
    <row r="327" spans="1:2" ht="16.5" x14ac:dyDescent="0.3">
      <c r="A327" s="26" t="s">
        <v>342</v>
      </c>
      <c r="B327" s="25">
        <f>+B326*50%</f>
        <v>115</v>
      </c>
    </row>
    <row r="328" spans="1:2" ht="16.5" x14ac:dyDescent="0.3">
      <c r="A328" s="26" t="s">
        <v>343</v>
      </c>
      <c r="B328" s="25">
        <f>+B326*100%</f>
        <v>230</v>
      </c>
    </row>
    <row r="329" spans="1:2" ht="16.5" x14ac:dyDescent="0.3">
      <c r="A329" s="73" t="s">
        <v>70</v>
      </c>
      <c r="B329" s="25">
        <v>220</v>
      </c>
    </row>
    <row r="330" spans="1:2" ht="16.5" x14ac:dyDescent="0.3">
      <c r="A330" s="26" t="s">
        <v>138</v>
      </c>
      <c r="B330" s="25">
        <f>+B329*50%</f>
        <v>110</v>
      </c>
    </row>
    <row r="331" spans="1:2" ht="16.5" x14ac:dyDescent="0.3">
      <c r="A331" s="26" t="s">
        <v>152</v>
      </c>
      <c r="B331" s="25">
        <f>+B329*100%</f>
        <v>220</v>
      </c>
    </row>
    <row r="332" spans="1:2" ht="16.5" x14ac:dyDescent="0.3">
      <c r="A332" s="73" t="s">
        <v>344</v>
      </c>
      <c r="B332" s="25">
        <v>220</v>
      </c>
    </row>
    <row r="333" spans="1:2" ht="16.5" x14ac:dyDescent="0.3">
      <c r="A333" s="26" t="s">
        <v>345</v>
      </c>
      <c r="B333" s="25">
        <f>+B332*50%</f>
        <v>110</v>
      </c>
    </row>
    <row r="334" spans="1:2" ht="16.5" x14ac:dyDescent="0.3">
      <c r="A334" s="26" t="s">
        <v>346</v>
      </c>
      <c r="B334" s="25">
        <f>+B332*100%</f>
        <v>220</v>
      </c>
    </row>
    <row r="335" spans="1:2" ht="16.5" x14ac:dyDescent="0.3">
      <c r="A335" s="73" t="s">
        <v>66</v>
      </c>
      <c r="B335" s="25">
        <v>200</v>
      </c>
    </row>
    <row r="336" spans="1:2" ht="16.5" x14ac:dyDescent="0.3">
      <c r="A336" s="26" t="s">
        <v>139</v>
      </c>
      <c r="B336" s="25">
        <f>+B335*50%</f>
        <v>100</v>
      </c>
    </row>
    <row r="337" spans="1:2" ht="16.5" x14ac:dyDescent="0.3">
      <c r="A337" s="26" t="s">
        <v>153</v>
      </c>
      <c r="B337" s="25">
        <f>+B335*100%</f>
        <v>200</v>
      </c>
    </row>
    <row r="338" spans="1:2" ht="16.5" x14ac:dyDescent="0.3">
      <c r="A338" s="73" t="s">
        <v>347</v>
      </c>
      <c r="B338" s="25">
        <v>200</v>
      </c>
    </row>
    <row r="339" spans="1:2" ht="16.5" x14ac:dyDescent="0.3">
      <c r="A339" s="26" t="s">
        <v>348</v>
      </c>
      <c r="B339" s="25">
        <f>+B338*50%</f>
        <v>100</v>
      </c>
    </row>
    <row r="340" spans="1:2" ht="16.5" x14ac:dyDescent="0.3">
      <c r="A340" s="26" t="s">
        <v>349</v>
      </c>
      <c r="B340" s="25">
        <f>+B338*100%</f>
        <v>200</v>
      </c>
    </row>
    <row r="341" spans="1:2" ht="16.5" x14ac:dyDescent="0.3">
      <c r="A341" s="24"/>
      <c r="B341" s="25"/>
    </row>
    <row r="342" spans="1:2" ht="16.5" x14ac:dyDescent="0.3">
      <c r="A342" s="24"/>
      <c r="B342" s="25"/>
    </row>
    <row r="343" spans="1:2" ht="16.5" x14ac:dyDescent="0.3">
      <c r="A343" s="24"/>
      <c r="B343" s="25"/>
    </row>
    <row r="344" spans="1:2" ht="16.5" x14ac:dyDescent="0.3">
      <c r="A344" s="24"/>
      <c r="B344" s="25"/>
    </row>
    <row r="345" spans="1:2" ht="16.5" x14ac:dyDescent="0.3">
      <c r="A345" s="24"/>
      <c r="B345" s="25"/>
    </row>
  </sheetData>
  <pageMargins left="0.7" right="0.7" top="0.75" bottom="0.75" header="0.3" footer="0.3"/>
  <tableParts count="2">
    <tablePart r:id="rId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D4A63C-90BB-491C-AB88-C4E3A7C13157}">
  <sheetPr>
    <tabColor rgb="FF92D050"/>
  </sheetPr>
  <dimension ref="A1:U85"/>
  <sheetViews>
    <sheetView view="pageBreakPreview" zoomScale="120" zoomScaleNormal="100" zoomScaleSheetLayoutView="120" workbookViewId="0"/>
  </sheetViews>
  <sheetFormatPr defaultColWidth="9" defaultRowHeight="16.5" x14ac:dyDescent="0.3"/>
  <cols>
    <col min="1" max="1" width="10.7109375" style="29" customWidth="1"/>
    <col min="2" max="6" width="9" style="29"/>
    <col min="7" max="7" width="17.42578125" style="29" customWidth="1"/>
    <col min="8" max="8" width="9" style="29" customWidth="1"/>
    <col min="9" max="16384" width="9" style="29"/>
  </cols>
  <sheetData>
    <row r="1" spans="1:21" s="27" customFormat="1" ht="44.25" customHeight="1" x14ac:dyDescent="0.65">
      <c r="A1" s="27" t="s">
        <v>21</v>
      </c>
      <c r="G1" s="96" t="s">
        <v>389</v>
      </c>
      <c r="H1" s="96"/>
      <c r="I1" s="96"/>
      <c r="J1" s="96"/>
      <c r="K1" s="96"/>
      <c r="L1" s="96"/>
      <c r="M1" s="96"/>
      <c r="N1" s="96"/>
      <c r="O1" s="96"/>
      <c r="P1" s="96"/>
      <c r="Q1" s="96"/>
      <c r="R1" s="96"/>
    </row>
    <row r="2" spans="1:21" x14ac:dyDescent="0.3">
      <c r="A2" s="28" t="s">
        <v>408</v>
      </c>
    </row>
    <row r="3" spans="1:21" x14ac:dyDescent="0.3">
      <c r="A3" s="28"/>
    </row>
    <row r="4" spans="1:21" ht="16.5" customHeight="1" x14ac:dyDescent="0.3">
      <c r="A4" s="100" t="s">
        <v>421</v>
      </c>
      <c r="B4" s="100"/>
      <c r="C4" s="100"/>
      <c r="D4" s="100"/>
      <c r="E4" s="100"/>
      <c r="F4" s="100"/>
      <c r="G4" s="100"/>
      <c r="H4" s="100"/>
      <c r="I4" s="100"/>
      <c r="J4" s="100"/>
      <c r="K4" s="100"/>
      <c r="L4" s="100"/>
      <c r="M4" s="100"/>
      <c r="N4" s="100"/>
      <c r="O4" s="100"/>
      <c r="P4" s="100"/>
      <c r="Q4" s="100"/>
      <c r="R4" s="100"/>
    </row>
    <row r="5" spans="1:21" ht="21" customHeight="1" x14ac:dyDescent="0.3">
      <c r="A5" s="100"/>
      <c r="B5" s="100"/>
      <c r="C5" s="100"/>
      <c r="D5" s="100"/>
      <c r="E5" s="100"/>
      <c r="F5" s="100"/>
      <c r="G5" s="100"/>
      <c r="H5" s="100"/>
      <c r="I5" s="100"/>
      <c r="J5" s="100"/>
      <c r="K5" s="100"/>
      <c r="L5" s="100"/>
      <c r="M5" s="100"/>
      <c r="N5" s="100"/>
      <c r="O5" s="100"/>
      <c r="P5" s="100"/>
      <c r="Q5" s="100"/>
      <c r="R5" s="100"/>
    </row>
    <row r="6" spans="1:21" x14ac:dyDescent="0.3">
      <c r="A6" s="51"/>
      <c r="B6" s="51"/>
      <c r="C6" s="51"/>
      <c r="D6" s="51"/>
      <c r="E6" s="51"/>
      <c r="F6" s="51"/>
      <c r="G6" s="51"/>
      <c r="H6" s="51"/>
    </row>
    <row r="7" spans="1:21" x14ac:dyDescent="0.3">
      <c r="A7" s="53" t="s">
        <v>383</v>
      </c>
      <c r="B7" s="52" t="s">
        <v>384</v>
      </c>
      <c r="C7" s="51"/>
      <c r="D7" s="51"/>
      <c r="E7" s="51"/>
      <c r="F7" s="51"/>
      <c r="G7" s="51"/>
      <c r="H7" s="51"/>
    </row>
    <row r="8" spans="1:21" x14ac:dyDescent="0.3">
      <c r="A8" s="52" t="s">
        <v>385</v>
      </c>
      <c r="B8" s="52"/>
      <c r="C8" s="51"/>
      <c r="D8" s="51"/>
      <c r="E8" s="51"/>
      <c r="F8" s="51"/>
      <c r="G8" s="51"/>
      <c r="H8" s="51"/>
    </row>
    <row r="9" spans="1:21" ht="6" customHeight="1" x14ac:dyDescent="0.3">
      <c r="B9" s="52"/>
      <c r="C9" s="51"/>
      <c r="D9" s="51"/>
      <c r="E9" s="51"/>
      <c r="F9" s="51"/>
      <c r="G9" s="51"/>
      <c r="H9" s="51"/>
    </row>
    <row r="10" spans="1:21" ht="33.75" customHeight="1" x14ac:dyDescent="0.3">
      <c r="A10" s="99" t="s">
        <v>390</v>
      </c>
      <c r="B10" s="99"/>
      <c r="C10" s="99"/>
      <c r="D10" s="99"/>
      <c r="E10" s="99"/>
      <c r="F10" s="99"/>
      <c r="G10" s="99"/>
      <c r="H10" s="99"/>
      <c r="I10" s="99"/>
      <c r="J10" s="99"/>
      <c r="K10" s="99"/>
      <c r="L10" s="99"/>
      <c r="M10" s="99"/>
      <c r="N10" s="99"/>
      <c r="O10" s="99"/>
      <c r="P10" s="99"/>
      <c r="Q10" s="99"/>
      <c r="R10" s="99"/>
      <c r="S10" s="75"/>
      <c r="T10" s="75"/>
      <c r="U10" s="75"/>
    </row>
    <row r="11" spans="1:21" x14ac:dyDescent="0.3">
      <c r="A11" s="30" t="s">
        <v>370</v>
      </c>
      <c r="B11" s="29" t="s">
        <v>351</v>
      </c>
    </row>
    <row r="12" spans="1:21" x14ac:dyDescent="0.3">
      <c r="C12" s="29" t="s">
        <v>22</v>
      </c>
    </row>
    <row r="13" spans="1:21" x14ac:dyDescent="0.3">
      <c r="C13" s="29" t="s">
        <v>3</v>
      </c>
    </row>
    <row r="14" spans="1:21" x14ac:dyDescent="0.3">
      <c r="C14" s="29" t="s">
        <v>23</v>
      </c>
    </row>
    <row r="15" spans="1:21" x14ac:dyDescent="0.3">
      <c r="C15" s="29" t="s">
        <v>24</v>
      </c>
    </row>
    <row r="17" spans="1:2" x14ac:dyDescent="0.3">
      <c r="A17" s="30" t="s">
        <v>371</v>
      </c>
      <c r="B17" s="29" t="s">
        <v>352</v>
      </c>
    </row>
    <row r="19" spans="1:2" x14ac:dyDescent="0.3">
      <c r="A19" s="30" t="s">
        <v>372</v>
      </c>
      <c r="B19" s="29" t="s">
        <v>353</v>
      </c>
    </row>
    <row r="21" spans="1:2" x14ac:dyDescent="0.3">
      <c r="A21" s="30" t="s">
        <v>373</v>
      </c>
      <c r="B21" s="29" t="s">
        <v>358</v>
      </c>
    </row>
    <row r="23" spans="1:2" x14ac:dyDescent="0.3">
      <c r="A23" s="30" t="s">
        <v>374</v>
      </c>
      <c r="B23" s="29" t="s">
        <v>354</v>
      </c>
    </row>
    <row r="24" spans="1:2" x14ac:dyDescent="0.3">
      <c r="B24" s="31" t="s">
        <v>359</v>
      </c>
    </row>
    <row r="25" spans="1:2" x14ac:dyDescent="0.3">
      <c r="B25" s="43" t="s">
        <v>364</v>
      </c>
    </row>
    <row r="48" spans="2:2" x14ac:dyDescent="0.3">
      <c r="B48" s="29" t="s">
        <v>360</v>
      </c>
    </row>
    <row r="50" spans="1:8" x14ac:dyDescent="0.3">
      <c r="B50" s="29" t="s">
        <v>355</v>
      </c>
    </row>
    <row r="52" spans="1:8" x14ac:dyDescent="0.3">
      <c r="A52" s="30" t="s">
        <v>368</v>
      </c>
      <c r="B52" s="29" t="s">
        <v>361</v>
      </c>
      <c r="H52" s="32" t="s">
        <v>357</v>
      </c>
    </row>
    <row r="54" spans="1:8" x14ac:dyDescent="0.3">
      <c r="A54" s="30" t="s">
        <v>367</v>
      </c>
      <c r="B54" s="29" t="s">
        <v>415</v>
      </c>
    </row>
    <row r="55" spans="1:8" x14ac:dyDescent="0.3">
      <c r="B55" s="29" t="s">
        <v>376</v>
      </c>
    </row>
    <row r="56" spans="1:8" x14ac:dyDescent="0.3">
      <c r="B56" s="48" t="s">
        <v>375</v>
      </c>
    </row>
    <row r="57" spans="1:8" x14ac:dyDescent="0.3">
      <c r="B57" s="48" t="s">
        <v>399</v>
      </c>
    </row>
    <row r="59" spans="1:8" x14ac:dyDescent="0.3">
      <c r="A59" s="30" t="s">
        <v>369</v>
      </c>
      <c r="B59" s="29" t="s">
        <v>362</v>
      </c>
    </row>
    <row r="60" spans="1:8" x14ac:dyDescent="0.3">
      <c r="B60" s="29" t="s">
        <v>356</v>
      </c>
    </row>
    <row r="61" spans="1:8" x14ac:dyDescent="0.3">
      <c r="B61" s="29" t="s">
        <v>26</v>
      </c>
    </row>
    <row r="63" spans="1:8" x14ac:dyDescent="0.3">
      <c r="B63" s="31" t="s">
        <v>25</v>
      </c>
    </row>
    <row r="65" spans="1:21" x14ac:dyDescent="0.3">
      <c r="A65" s="65" t="s">
        <v>27</v>
      </c>
    </row>
    <row r="66" spans="1:21" x14ac:dyDescent="0.3">
      <c r="A66" s="65"/>
    </row>
    <row r="67" spans="1:21" x14ac:dyDescent="0.3">
      <c r="A67" s="30" t="s">
        <v>416</v>
      </c>
    </row>
    <row r="68" spans="1:21" x14ac:dyDescent="0.3">
      <c r="A68" s="65"/>
      <c r="B68" s="29" t="s">
        <v>417</v>
      </c>
      <c r="D68" s="98" t="s">
        <v>420</v>
      </c>
      <c r="E68" s="98"/>
      <c r="F68" s="98"/>
      <c r="G68" s="98"/>
      <c r="H68" s="98"/>
      <c r="I68" s="98"/>
      <c r="J68" s="98"/>
      <c r="K68" s="98"/>
      <c r="L68" s="98"/>
      <c r="M68" s="98"/>
      <c r="N68" s="98"/>
      <c r="O68" s="98"/>
      <c r="P68" s="98"/>
    </row>
    <row r="69" spans="1:21" x14ac:dyDescent="0.3">
      <c r="A69" s="65"/>
      <c r="D69" s="98"/>
      <c r="E69" s="98"/>
      <c r="F69" s="98"/>
      <c r="G69" s="98"/>
      <c r="H69" s="98"/>
      <c r="I69" s="98"/>
      <c r="J69" s="98"/>
      <c r="K69" s="98"/>
      <c r="L69" s="98"/>
      <c r="M69" s="98"/>
      <c r="N69" s="98"/>
      <c r="O69" s="98"/>
      <c r="P69" s="98"/>
    </row>
    <row r="70" spans="1:21" x14ac:dyDescent="0.3">
      <c r="A70" s="65"/>
      <c r="B70" s="29" t="s">
        <v>418</v>
      </c>
      <c r="D70" s="29" t="s">
        <v>419</v>
      </c>
    </row>
    <row r="71" spans="1:21" x14ac:dyDescent="0.3">
      <c r="A71" s="65"/>
    </row>
    <row r="72" spans="1:21" x14ac:dyDescent="0.3">
      <c r="A72" s="66" t="s">
        <v>400</v>
      </c>
      <c r="B72" s="66"/>
      <c r="C72" s="66"/>
      <c r="D72" s="66"/>
      <c r="E72" s="66"/>
      <c r="F72" s="66"/>
      <c r="G72" s="66"/>
      <c r="H72" s="66"/>
      <c r="I72" s="66"/>
      <c r="J72" s="66"/>
      <c r="K72" s="66"/>
      <c r="L72" s="66"/>
      <c r="M72" s="66"/>
      <c r="N72" s="66"/>
      <c r="O72" s="66"/>
      <c r="P72" s="66"/>
      <c r="Q72" s="66"/>
      <c r="R72" s="66"/>
      <c r="S72" s="66"/>
      <c r="T72" s="66"/>
      <c r="U72" s="66"/>
    </row>
    <row r="73" spans="1:21" x14ac:dyDescent="0.3">
      <c r="A73" s="30" t="s">
        <v>401</v>
      </c>
    </row>
    <row r="74" spans="1:21" x14ac:dyDescent="0.3">
      <c r="B74" s="30" t="s">
        <v>402</v>
      </c>
      <c r="C74" s="29" t="s">
        <v>403</v>
      </c>
    </row>
    <row r="75" spans="1:21" x14ac:dyDescent="0.3">
      <c r="B75" s="30" t="s">
        <v>405</v>
      </c>
      <c r="C75" s="29" t="s">
        <v>406</v>
      </c>
    </row>
    <row r="76" spans="1:21" x14ac:dyDescent="0.3">
      <c r="B76" s="30"/>
    </row>
    <row r="77" spans="1:21" x14ac:dyDescent="0.3">
      <c r="B77" s="30"/>
    </row>
    <row r="78" spans="1:21" x14ac:dyDescent="0.3">
      <c r="B78" s="30"/>
    </row>
    <row r="80" spans="1:21" x14ac:dyDescent="0.3">
      <c r="A80" s="33" t="s">
        <v>350</v>
      </c>
      <c r="B80" s="34"/>
      <c r="C80" s="34"/>
      <c r="D80" s="34"/>
      <c r="E80" s="34"/>
      <c r="F80" s="34"/>
      <c r="G80" s="34"/>
      <c r="H80" s="34"/>
      <c r="I80" s="34"/>
      <c r="J80" s="34"/>
      <c r="K80" s="34"/>
      <c r="L80" s="34"/>
      <c r="M80" s="34"/>
      <c r="N80" s="34"/>
      <c r="O80" s="34"/>
      <c r="P80" s="34"/>
      <c r="Q80" s="34"/>
    </row>
    <row r="81" spans="1:17" hidden="1" x14ac:dyDescent="0.3">
      <c r="A81" s="35" t="s">
        <v>363</v>
      </c>
      <c r="B81" s="36"/>
      <c r="C81" s="36"/>
      <c r="D81" s="36"/>
      <c r="E81" s="36"/>
      <c r="F81" s="36"/>
      <c r="G81" s="36"/>
      <c r="H81" s="36"/>
      <c r="I81" s="36"/>
      <c r="J81" s="36"/>
      <c r="K81" s="36"/>
      <c r="L81" s="36"/>
      <c r="M81" s="36"/>
      <c r="N81" s="36"/>
      <c r="O81" s="36"/>
      <c r="P81" s="36"/>
      <c r="Q81" s="37"/>
    </row>
    <row r="82" spans="1:17" hidden="1" x14ac:dyDescent="0.3">
      <c r="A82" s="39" t="s">
        <v>407</v>
      </c>
      <c r="Q82" s="38"/>
    </row>
    <row r="83" spans="1:17" hidden="1" x14ac:dyDescent="0.3">
      <c r="A83" s="39"/>
      <c r="Q83" s="38"/>
    </row>
    <row r="84" spans="1:17" hidden="1" x14ac:dyDescent="0.3">
      <c r="A84" s="39"/>
      <c r="Q84" s="38"/>
    </row>
    <row r="85" spans="1:17" hidden="1" x14ac:dyDescent="0.3">
      <c r="A85" s="40"/>
      <c r="B85" s="41"/>
      <c r="C85" s="41"/>
      <c r="D85" s="41"/>
      <c r="E85" s="41"/>
      <c r="F85" s="41"/>
      <c r="G85" s="41"/>
      <c r="H85" s="41"/>
      <c r="I85" s="41"/>
      <c r="J85" s="41"/>
      <c r="K85" s="41"/>
      <c r="L85" s="41"/>
      <c r="M85" s="41"/>
      <c r="N85" s="41"/>
      <c r="O85" s="41"/>
      <c r="P85" s="41"/>
      <c r="Q85" s="42"/>
    </row>
  </sheetData>
  <mergeCells count="4">
    <mergeCell ref="G1:R1"/>
    <mergeCell ref="D68:P69"/>
    <mergeCell ref="A10:R10"/>
    <mergeCell ref="A4:R5"/>
  </mergeCells>
  <hyperlinks>
    <hyperlink ref="H52" r:id="rId1" xr:uid="{E14AEF7A-3112-4E06-96E3-5D1480AB6BC2}"/>
  </hyperlinks>
  <pageMargins left="0.7" right="0.7" top="0.75" bottom="0.75" header="0.3" footer="0.3"/>
  <pageSetup scale="45"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F3A038-3AE7-4474-92B9-124D6BB2E3AB}">
  <sheetPr>
    <pageSetUpPr fitToPage="1"/>
  </sheetPr>
  <dimension ref="A1:E45"/>
  <sheetViews>
    <sheetView showGridLines="0" showRowColHeaders="0" tabSelected="1" view="pageBreakPreview" topLeftCell="A3" zoomScale="55" zoomScaleNormal="100" zoomScaleSheetLayoutView="55" zoomScalePageLayoutView="85" workbookViewId="0">
      <selection activeCell="E3" sqref="E3"/>
    </sheetView>
  </sheetViews>
  <sheetFormatPr defaultColWidth="9" defaultRowHeight="16.5" x14ac:dyDescent="0.3"/>
  <cols>
    <col min="1" max="1" width="84" style="18" customWidth="1"/>
    <col min="2" max="4" width="19.140625" style="18" customWidth="1"/>
    <col min="5" max="5" width="36.28515625" style="18" customWidth="1"/>
    <col min="6" max="16384" width="9" style="18"/>
  </cols>
  <sheetData>
    <row r="1" spans="1:5" s="1" customFormat="1" ht="37.5" customHeight="1" x14ac:dyDescent="0.75">
      <c r="A1" s="46"/>
      <c r="B1" s="44"/>
      <c r="C1" s="44"/>
      <c r="D1" s="44"/>
      <c r="E1" s="45" t="s">
        <v>366</v>
      </c>
    </row>
    <row r="2" spans="1:5" s="3" customFormat="1" ht="30.95" customHeight="1" x14ac:dyDescent="0.55000000000000004">
      <c r="A2" s="2"/>
      <c r="B2" s="2"/>
      <c r="C2" s="2"/>
      <c r="D2" s="4" t="s">
        <v>0</v>
      </c>
      <c r="E2" s="62" t="s">
        <v>163</v>
      </c>
    </row>
    <row r="3" spans="1:5" s="3" customFormat="1" ht="43.5" x14ac:dyDescent="0.75">
      <c r="A3" s="2"/>
      <c r="B3" s="2"/>
      <c r="C3" s="2"/>
      <c r="D3" s="4" t="s">
        <v>1</v>
      </c>
      <c r="E3" s="70"/>
    </row>
    <row r="4" spans="1:5" s="3" customFormat="1" ht="30.95" customHeight="1" x14ac:dyDescent="0.55000000000000004">
      <c r="A4" s="63" t="s">
        <v>155</v>
      </c>
      <c r="B4" s="19" t="s">
        <v>2</v>
      </c>
      <c r="C4" s="5" t="s">
        <v>4</v>
      </c>
      <c r="E4" s="2"/>
    </row>
    <row r="5" spans="1:5" s="3" customFormat="1" ht="20.25" x14ac:dyDescent="0.35">
      <c r="A5" s="6" t="s">
        <v>156</v>
      </c>
      <c r="B5" s="2"/>
      <c r="C5" s="2" t="s">
        <v>5</v>
      </c>
      <c r="D5" s="2"/>
      <c r="E5" s="2"/>
    </row>
    <row r="6" spans="1:5" s="3" customFormat="1" ht="20.25" x14ac:dyDescent="0.35">
      <c r="A6" s="6" t="s">
        <v>157</v>
      </c>
      <c r="B6" s="2"/>
      <c r="C6" s="2" t="s">
        <v>6</v>
      </c>
      <c r="D6" s="2"/>
      <c r="E6" s="2"/>
    </row>
    <row r="7" spans="1:5" s="3" customFormat="1" ht="20.25" x14ac:dyDescent="0.35">
      <c r="A7" s="6" t="s">
        <v>158</v>
      </c>
      <c r="B7" s="2"/>
      <c r="C7" s="2" t="s">
        <v>7</v>
      </c>
      <c r="D7" s="2"/>
      <c r="E7" s="2"/>
    </row>
    <row r="8" spans="1:5" s="3" customFormat="1" ht="20.25" x14ac:dyDescent="0.35">
      <c r="A8" s="6" t="s">
        <v>159</v>
      </c>
      <c r="B8" s="2"/>
      <c r="C8" s="2" t="s">
        <v>8</v>
      </c>
      <c r="D8" s="2"/>
      <c r="E8" s="2"/>
    </row>
    <row r="9" spans="1:5" s="3" customFormat="1" ht="20.25" x14ac:dyDescent="0.35">
      <c r="A9" s="2"/>
      <c r="B9" s="2"/>
      <c r="C9" s="2"/>
      <c r="D9" s="2"/>
      <c r="E9" s="2"/>
    </row>
    <row r="10" spans="1:5" s="3" customFormat="1" ht="20.25" x14ac:dyDescent="0.35">
      <c r="A10" s="6" t="s">
        <v>160</v>
      </c>
      <c r="B10" s="19" t="s">
        <v>165</v>
      </c>
      <c r="C10" s="7" t="s">
        <v>164</v>
      </c>
      <c r="D10" s="2"/>
      <c r="E10" s="2"/>
    </row>
    <row r="11" spans="1:5" s="3" customFormat="1" ht="20.25" x14ac:dyDescent="0.35">
      <c r="A11" s="6" t="s">
        <v>161</v>
      </c>
      <c r="B11" s="2"/>
      <c r="C11" s="2"/>
      <c r="D11" s="2"/>
      <c r="E11" s="2"/>
    </row>
    <row r="12" spans="1:5" s="3" customFormat="1" ht="20.25" x14ac:dyDescent="0.35">
      <c r="A12" s="2"/>
      <c r="B12" s="2"/>
      <c r="C12" s="9"/>
      <c r="D12" s="2"/>
      <c r="E12" s="2"/>
    </row>
    <row r="13" spans="1:5" s="3" customFormat="1" ht="30" customHeight="1" x14ac:dyDescent="0.35">
      <c r="A13" s="8" t="s">
        <v>162</v>
      </c>
      <c r="B13" s="2"/>
      <c r="C13" s="9" t="s">
        <v>154</v>
      </c>
      <c r="D13" s="10"/>
      <c r="E13" s="20" t="s">
        <v>193</v>
      </c>
    </row>
    <row r="14" spans="1:5" s="3" customFormat="1" ht="6.95" customHeight="1" x14ac:dyDescent="0.35">
      <c r="A14" s="7"/>
      <c r="B14" s="2"/>
      <c r="C14" s="9"/>
      <c r="D14" s="11"/>
      <c r="E14" s="2"/>
    </row>
    <row r="15" spans="1:5" s="3" customFormat="1" ht="30" customHeight="1" x14ac:dyDescent="0.35">
      <c r="A15" s="12" t="s">
        <v>9</v>
      </c>
      <c r="B15" s="13" t="s">
        <v>10</v>
      </c>
      <c r="C15" s="13" t="s">
        <v>13</v>
      </c>
      <c r="D15" s="13" t="s">
        <v>11</v>
      </c>
      <c r="E15" s="14" t="s">
        <v>12</v>
      </c>
    </row>
    <row r="16" spans="1:5" s="2" customFormat="1" ht="37.5" customHeight="1" x14ac:dyDescent="0.35">
      <c r="A16" s="49"/>
      <c r="B16" s="21" t="str">
        <f>IFERROR(VLOOKUP(A16,Table13[],2,FALSE),"")</f>
        <v/>
      </c>
      <c r="C16" s="21" t="str">
        <f>IFERROR(IF(ISNUMBER(SEARCH(" WEEKEND RATE",A16)),($D$13+2%)*B16,$D$13*B16),"")</f>
        <v/>
      </c>
      <c r="D16" s="15"/>
      <c r="E16" s="21" t="str">
        <f>IFERROR(C16*D16,"")</f>
        <v/>
      </c>
    </row>
    <row r="17" spans="1:5" s="2" customFormat="1" ht="37.5" customHeight="1" x14ac:dyDescent="0.35">
      <c r="A17" s="49"/>
      <c r="B17" s="21" t="str">
        <f>IFERROR(VLOOKUP(A17,Table13[],2,FALSE),"")</f>
        <v/>
      </c>
      <c r="C17" s="21" t="str">
        <f t="shared" ref="C17:C28" si="0">IFERROR(IF(ISNUMBER(SEARCH(" WEEKEND RATE",A17)),($D$13+2%)*B17,$D$13*B17),"")</f>
        <v/>
      </c>
      <c r="D17" s="15"/>
      <c r="E17" s="21" t="str">
        <f t="shared" ref="E17:E28" si="1">IFERROR(C17*D17,"")</f>
        <v/>
      </c>
    </row>
    <row r="18" spans="1:5" s="2" customFormat="1" ht="37.5" customHeight="1" x14ac:dyDescent="0.35">
      <c r="A18" s="49"/>
      <c r="B18" s="21" t="str">
        <f>IFERROR(VLOOKUP(A18,Table13[],2,FALSE),"")</f>
        <v/>
      </c>
      <c r="C18" s="21" t="str">
        <f t="shared" si="0"/>
        <v/>
      </c>
      <c r="D18" s="15"/>
      <c r="E18" s="21" t="str">
        <f t="shared" si="1"/>
        <v/>
      </c>
    </row>
    <row r="19" spans="1:5" s="2" customFormat="1" ht="37.5" customHeight="1" x14ac:dyDescent="0.35">
      <c r="A19" s="49"/>
      <c r="B19" s="21" t="str">
        <f>IFERROR(VLOOKUP(A19,Table13[],2,FALSE),"")</f>
        <v/>
      </c>
      <c r="C19" s="21" t="str">
        <f t="shared" ref="C19" si="2">IFERROR(IF(ISNUMBER(SEARCH(" WEEKEND RATE",A19)),($D$13+2%)*B19,$D$13*B19),"")</f>
        <v/>
      </c>
      <c r="D19" s="15"/>
      <c r="E19" s="21" t="str">
        <f t="shared" ref="E19" si="3">IFERROR(C19*D19,"")</f>
        <v/>
      </c>
    </row>
    <row r="20" spans="1:5" s="2" customFormat="1" ht="37.5" customHeight="1" x14ac:dyDescent="0.35">
      <c r="A20" s="49"/>
      <c r="B20" s="21" t="str">
        <f>IFERROR(VLOOKUP(A20,Table13[],2,FALSE),"")</f>
        <v/>
      </c>
      <c r="C20" s="21" t="str">
        <f t="shared" si="0"/>
        <v/>
      </c>
      <c r="D20" s="15"/>
      <c r="E20" s="21" t="str">
        <f t="shared" si="1"/>
        <v/>
      </c>
    </row>
    <row r="21" spans="1:5" s="2" customFormat="1" ht="37.5" customHeight="1" x14ac:dyDescent="0.35">
      <c r="A21" s="49"/>
      <c r="B21" s="21" t="str">
        <f>IFERROR(VLOOKUP(A21,Table13[],2,FALSE),"")</f>
        <v/>
      </c>
      <c r="C21" s="21" t="str">
        <f t="shared" si="0"/>
        <v/>
      </c>
      <c r="D21" s="15"/>
      <c r="E21" s="21" t="str">
        <f t="shared" si="1"/>
        <v/>
      </c>
    </row>
    <row r="22" spans="1:5" s="2" customFormat="1" ht="37.5" customHeight="1" x14ac:dyDescent="0.35">
      <c r="A22" s="49"/>
      <c r="B22" s="21" t="str">
        <f>IFERROR(VLOOKUP(A22,Table13[],2,FALSE),"")</f>
        <v/>
      </c>
      <c r="C22" s="21" t="str">
        <f t="shared" si="0"/>
        <v/>
      </c>
      <c r="D22" s="15"/>
      <c r="E22" s="21" t="str">
        <f t="shared" si="1"/>
        <v/>
      </c>
    </row>
    <row r="23" spans="1:5" s="2" customFormat="1" ht="37.5" customHeight="1" x14ac:dyDescent="0.35">
      <c r="A23" s="49"/>
      <c r="B23" s="21" t="str">
        <f>IFERROR(VLOOKUP(A23,Table13[],2,FALSE),"")</f>
        <v/>
      </c>
      <c r="C23" s="21" t="str">
        <f t="shared" si="0"/>
        <v/>
      </c>
      <c r="D23" s="15"/>
      <c r="E23" s="21" t="str">
        <f t="shared" si="1"/>
        <v/>
      </c>
    </row>
    <row r="24" spans="1:5" s="2" customFormat="1" ht="37.5" customHeight="1" x14ac:dyDescent="0.35">
      <c r="A24" s="49"/>
      <c r="B24" s="21" t="str">
        <f>IFERROR(VLOOKUP(A24,Table13[],2,FALSE),"")</f>
        <v/>
      </c>
      <c r="C24" s="21" t="str">
        <f t="shared" si="0"/>
        <v/>
      </c>
      <c r="D24" s="15"/>
      <c r="E24" s="21" t="str">
        <f t="shared" si="1"/>
        <v/>
      </c>
    </row>
    <row r="25" spans="1:5" s="2" customFormat="1" ht="37.5" customHeight="1" x14ac:dyDescent="0.35">
      <c r="A25" s="49"/>
      <c r="B25" s="21" t="str">
        <f>IFERROR(VLOOKUP(A25,Table13[],2,FALSE),"")</f>
        <v/>
      </c>
      <c r="C25" s="21" t="str">
        <f t="shared" si="0"/>
        <v/>
      </c>
      <c r="D25" s="15"/>
      <c r="E25" s="21" t="str">
        <f t="shared" si="1"/>
        <v/>
      </c>
    </row>
    <row r="26" spans="1:5" s="2" customFormat="1" ht="37.5" customHeight="1" x14ac:dyDescent="0.35">
      <c r="A26" s="49"/>
      <c r="B26" s="21" t="str">
        <f>IFERROR(VLOOKUP(A26,Table13[],2,FALSE),"")</f>
        <v/>
      </c>
      <c r="C26" s="21" t="str">
        <f t="shared" ref="C26" si="4">IFERROR(IF(ISNUMBER(SEARCH(" WEEKEND RATE",A26)),($D$13+2%)*B26,$D$13*B26),"")</f>
        <v/>
      </c>
      <c r="D26" s="15"/>
      <c r="E26" s="21" t="str">
        <f t="shared" ref="E26" si="5">IFERROR(C26*D26,"")</f>
        <v/>
      </c>
    </row>
    <row r="27" spans="1:5" s="2" customFormat="1" ht="37.5" customHeight="1" x14ac:dyDescent="0.35">
      <c r="A27" s="49"/>
      <c r="B27" s="21" t="str">
        <f>IFERROR(VLOOKUP(A27,Table13[],2,FALSE),"")</f>
        <v/>
      </c>
      <c r="C27" s="21" t="str">
        <f t="shared" si="0"/>
        <v/>
      </c>
      <c r="D27" s="15"/>
      <c r="E27" s="21" t="str">
        <f t="shared" si="1"/>
        <v/>
      </c>
    </row>
    <row r="28" spans="1:5" s="2" customFormat="1" ht="37.5" customHeight="1" x14ac:dyDescent="0.35">
      <c r="A28" s="49"/>
      <c r="B28" s="21" t="str">
        <f>IFERROR(VLOOKUP(A28,Table13[],2,FALSE),"")</f>
        <v/>
      </c>
      <c r="C28" s="21" t="str">
        <f t="shared" si="0"/>
        <v/>
      </c>
      <c r="D28" s="15"/>
      <c r="E28" s="21" t="str">
        <f t="shared" si="1"/>
        <v/>
      </c>
    </row>
    <row r="29" spans="1:5" s="2" customFormat="1" ht="37.5" customHeight="1" x14ac:dyDescent="0.35">
      <c r="A29" s="49"/>
      <c r="B29" s="21" t="str">
        <f>IFERROR(VLOOKUP(A29,Table13[],2,FALSE),"")</f>
        <v/>
      </c>
      <c r="C29" s="21" t="str">
        <f t="shared" ref="C29:C33" si="6">IFERROR(IF(ISNUMBER(SEARCH(" WEEKEND RATE",A29)),($D$13+2%)*B29,$D$13*B29),"")</f>
        <v/>
      </c>
      <c r="D29" s="15"/>
      <c r="E29" s="21" t="str">
        <f t="shared" ref="E29:E33" si="7">IFERROR(C29*D29,"")</f>
        <v/>
      </c>
    </row>
    <row r="30" spans="1:5" s="2" customFormat="1" ht="37.5" customHeight="1" x14ac:dyDescent="0.35">
      <c r="A30" s="49"/>
      <c r="B30" s="21" t="str">
        <f>IFERROR(VLOOKUP(A30,Table13[],2,FALSE),"")</f>
        <v/>
      </c>
      <c r="C30" s="21" t="str">
        <f t="shared" si="6"/>
        <v/>
      </c>
      <c r="D30" s="15"/>
      <c r="E30" s="21" t="str">
        <f t="shared" si="7"/>
        <v/>
      </c>
    </row>
    <row r="31" spans="1:5" s="2" customFormat="1" ht="37.5" customHeight="1" x14ac:dyDescent="0.35">
      <c r="A31" s="49"/>
      <c r="B31" s="21" t="str">
        <f>IFERROR(VLOOKUP(A31,Table13[],2,FALSE),"")</f>
        <v/>
      </c>
      <c r="C31" s="21" t="str">
        <f t="shared" si="6"/>
        <v/>
      </c>
      <c r="D31" s="15"/>
      <c r="E31" s="21" t="str">
        <f t="shared" si="7"/>
        <v/>
      </c>
    </row>
    <row r="32" spans="1:5" s="2" customFormat="1" ht="37.5" customHeight="1" x14ac:dyDescent="0.35">
      <c r="A32" s="49"/>
      <c r="B32" s="21" t="str">
        <f>IFERROR(VLOOKUP(A32,Table13[],2,FALSE),"")</f>
        <v/>
      </c>
      <c r="C32" s="21" t="str">
        <f t="shared" ref="C32" si="8">IFERROR(IF(ISNUMBER(SEARCH(" WEEKEND RATE",A32)),($D$13+2%)*B32,$D$13*B32),"")</f>
        <v/>
      </c>
      <c r="D32" s="15"/>
      <c r="E32" s="21" t="str">
        <f t="shared" ref="E32" si="9">IFERROR(C32*D32,"")</f>
        <v/>
      </c>
    </row>
    <row r="33" spans="1:5" s="2" customFormat="1" ht="37.5" customHeight="1" x14ac:dyDescent="0.35">
      <c r="A33" s="49"/>
      <c r="B33" s="21" t="str">
        <f>IFERROR(VLOOKUP(A33,Table13[],2,FALSE),"")</f>
        <v/>
      </c>
      <c r="C33" s="21" t="str">
        <f t="shared" si="6"/>
        <v/>
      </c>
      <c r="D33" s="15"/>
      <c r="E33" s="21" t="str">
        <f t="shared" si="7"/>
        <v/>
      </c>
    </row>
    <row r="34" spans="1:5" s="2" customFormat="1" ht="37.5" customHeight="1" x14ac:dyDescent="0.35">
      <c r="A34" s="49"/>
      <c r="B34" s="21" t="str">
        <f>IFERROR(VLOOKUP(A34,Table13[],2,FALSE),"")</f>
        <v/>
      </c>
      <c r="C34" s="21" t="str">
        <f t="shared" ref="C34:C35" si="10">IFERROR(IF(ISNUMBER(SEARCH(" WEEKEND RATE",A34)),($D$13+2%)*B34,$D$13*B34),"")</f>
        <v/>
      </c>
      <c r="D34" s="15"/>
      <c r="E34" s="21" t="str">
        <f t="shared" ref="E34:E35" si="11">IFERROR(C34*D34,"")</f>
        <v/>
      </c>
    </row>
    <row r="35" spans="1:5" s="2" customFormat="1" ht="37.5" customHeight="1" x14ac:dyDescent="0.35">
      <c r="A35" s="49"/>
      <c r="B35" s="21" t="str">
        <f>IFERROR(VLOOKUP(A35,Table13[],2,FALSE),"")</f>
        <v/>
      </c>
      <c r="C35" s="21" t="str">
        <f t="shared" si="10"/>
        <v/>
      </c>
      <c r="D35" s="15"/>
      <c r="E35" s="21" t="str">
        <f t="shared" si="11"/>
        <v/>
      </c>
    </row>
    <row r="36" spans="1:5" s="2" customFormat="1" ht="30" customHeight="1" x14ac:dyDescent="0.55000000000000004">
      <c r="B36" s="16"/>
      <c r="C36" s="71"/>
      <c r="D36" s="50" t="s">
        <v>17</v>
      </c>
      <c r="E36" s="58">
        <v>0</v>
      </c>
    </row>
    <row r="37" spans="1:5" s="2" customFormat="1" ht="30" customHeight="1" x14ac:dyDescent="0.55000000000000004">
      <c r="B37" s="16"/>
      <c r="C37" s="71"/>
      <c r="D37" s="59" t="s">
        <v>18</v>
      </c>
      <c r="E37" s="60">
        <f>+E36*-0.05</f>
        <v>0</v>
      </c>
    </row>
    <row r="38" spans="1:5" s="2" customFormat="1" ht="30" customHeight="1" x14ac:dyDescent="0.55000000000000004">
      <c r="A38" s="7" t="s">
        <v>20</v>
      </c>
      <c r="B38" s="16"/>
      <c r="C38" s="71"/>
      <c r="D38" s="59" t="s">
        <v>15</v>
      </c>
      <c r="E38" s="60">
        <f>+SUM(E16:E35)+E36+E37</f>
        <v>0</v>
      </c>
    </row>
    <row r="39" spans="1:5" s="2" customFormat="1" ht="30" customHeight="1" x14ac:dyDescent="0.55000000000000004">
      <c r="A39" s="97"/>
      <c r="B39" s="97"/>
      <c r="C39" s="59" t="s">
        <v>16</v>
      </c>
      <c r="D39" s="61">
        <v>0.05</v>
      </c>
      <c r="E39" s="60">
        <f>+SUM(E16:E35)*D39</f>
        <v>0</v>
      </c>
    </row>
    <row r="40" spans="1:5" s="2" customFormat="1" ht="30" customHeight="1" x14ac:dyDescent="0.55000000000000004">
      <c r="A40" s="97"/>
      <c r="B40" s="97"/>
      <c r="C40" s="72"/>
      <c r="D40" s="59" t="s">
        <v>166</v>
      </c>
      <c r="E40" s="58"/>
    </row>
    <row r="41" spans="1:5" s="2" customFormat="1" ht="44.25" thickBot="1" x14ac:dyDescent="0.8">
      <c r="A41" s="97"/>
      <c r="B41" s="97"/>
      <c r="C41" s="67"/>
      <c r="D41" s="68" t="s">
        <v>19</v>
      </c>
      <c r="E41" s="69">
        <f>+E38+E39+E40</f>
        <v>0</v>
      </c>
    </row>
    <row r="42" spans="1:5" s="2" customFormat="1" ht="40.5" customHeight="1" thickTop="1" x14ac:dyDescent="0.35">
      <c r="A42" s="96" t="s">
        <v>389</v>
      </c>
      <c r="B42" s="96"/>
      <c r="C42" s="96"/>
      <c r="D42" s="55"/>
      <c r="E42" s="55"/>
    </row>
    <row r="43" spans="1:5" s="2" customFormat="1" ht="6" customHeight="1" x14ac:dyDescent="0.35">
      <c r="A43" s="56"/>
      <c r="B43" s="57"/>
      <c r="C43" s="57"/>
      <c r="D43" s="57"/>
      <c r="E43" s="54"/>
    </row>
    <row r="44" spans="1:5" x14ac:dyDescent="0.3">
      <c r="A44" s="47"/>
      <c r="B44" s="47"/>
      <c r="C44" s="47"/>
      <c r="D44" s="47"/>
      <c r="E44" s="47"/>
    </row>
    <row r="45" spans="1:5" x14ac:dyDescent="0.3">
      <c r="A45" s="47"/>
      <c r="B45" s="47"/>
      <c r="C45" s="47"/>
      <c r="D45" s="47"/>
      <c r="E45" s="47"/>
    </row>
  </sheetData>
  <sheetProtection algorithmName="SHA-512" hashValue="2UcPh+j03jFqY+ZKu96dNCTAY40D30u+7zdEdYVBOp5Rhh8XTka9BQ7v8XoXIOINayDDUHQtp11fxsGzuJH5sQ==" saltValue="R7oSxe31y8x42lljWAQUVA==" spinCount="100000" sheet="1" selectLockedCells="1"/>
  <mergeCells count="2">
    <mergeCell ref="A42:C42"/>
    <mergeCell ref="A39:B41"/>
  </mergeCells>
  <phoneticPr fontId="2" type="noConversion"/>
  <printOptions horizontalCentered="1"/>
  <pageMargins left="0.59055118110236227" right="0.59055118110236227" top="0.70866141732283472" bottom="0.70866141732283472" header="0.31496062992125984" footer="0.31496062992125984"/>
  <pageSetup scale="52" fitToHeight="0" orientation="portrait" horizontalDpi="4294967293" r:id="rId1"/>
  <headerFooter>
    <oddFooter>&amp;L&amp;"Aptos Light,Regular"© 2025 Deep Roots Massage Therapy. All Rights Reserved.&amp;RDRMT8.26</oddFooter>
  </headerFooter>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1B5A2772-D04A-4F06-B137-0255F5CA734A}">
          <x14:formula1>
            <xm:f>'DROPDOWN LIST'!$A$3:$A$340</xm:f>
          </x14:formula1>
          <xm:sqref>A16:A35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A3A926-DCDD-477F-966D-563536B1D5AE}">
  <sheetPr>
    <pageSetUpPr fitToPage="1"/>
  </sheetPr>
  <dimension ref="A1:E44"/>
  <sheetViews>
    <sheetView showGridLines="0" view="pageBreakPreview" zoomScale="85" zoomScaleNormal="100" zoomScaleSheetLayoutView="85" zoomScalePageLayoutView="85" workbookViewId="0">
      <selection activeCell="E3" sqref="E3"/>
    </sheetView>
  </sheetViews>
  <sheetFormatPr defaultColWidth="9" defaultRowHeight="16.5" x14ac:dyDescent="0.3"/>
  <cols>
    <col min="1" max="1" width="84" style="18" customWidth="1"/>
    <col min="2" max="4" width="19.140625" style="18" customWidth="1"/>
    <col min="5" max="5" width="36.28515625" style="18" customWidth="1"/>
    <col min="6" max="16384" width="9" style="18"/>
  </cols>
  <sheetData>
    <row r="1" spans="1:5" s="1" customFormat="1" ht="37.5" customHeight="1" x14ac:dyDescent="0.75">
      <c r="A1" s="46"/>
      <c r="B1" s="44"/>
      <c r="C1" s="44"/>
      <c r="D1" s="44"/>
      <c r="E1" s="45" t="s">
        <v>366</v>
      </c>
    </row>
    <row r="2" spans="1:5" s="3" customFormat="1" ht="30.95" customHeight="1" x14ac:dyDescent="0.55000000000000004">
      <c r="A2" s="2"/>
      <c r="B2" s="2"/>
      <c r="C2" s="2"/>
      <c r="D2" s="4" t="s">
        <v>0</v>
      </c>
      <c r="E2" s="62" t="s">
        <v>163</v>
      </c>
    </row>
    <row r="3" spans="1:5" s="3" customFormat="1" ht="43.5" x14ac:dyDescent="0.75">
      <c r="A3" s="2"/>
      <c r="B3" s="2"/>
      <c r="C3" s="2"/>
      <c r="D3" s="4" t="s">
        <v>1</v>
      </c>
      <c r="E3" s="70"/>
    </row>
    <row r="4" spans="1:5" s="3" customFormat="1" ht="30.95" customHeight="1" x14ac:dyDescent="0.55000000000000004">
      <c r="A4" s="63" t="s">
        <v>155</v>
      </c>
      <c r="B4" s="19" t="s">
        <v>2</v>
      </c>
      <c r="C4" s="5" t="s">
        <v>4</v>
      </c>
      <c r="E4" s="2"/>
    </row>
    <row r="5" spans="1:5" s="3" customFormat="1" ht="20.25" x14ac:dyDescent="0.35">
      <c r="A5" s="6" t="s">
        <v>156</v>
      </c>
      <c r="B5" s="2"/>
      <c r="C5" s="2" t="s">
        <v>5</v>
      </c>
      <c r="D5" s="2"/>
      <c r="E5" s="2"/>
    </row>
    <row r="6" spans="1:5" s="3" customFormat="1" ht="20.25" x14ac:dyDescent="0.35">
      <c r="A6" s="6" t="s">
        <v>157</v>
      </c>
      <c r="B6" s="2"/>
      <c r="C6" s="2" t="s">
        <v>6</v>
      </c>
      <c r="D6" s="2"/>
      <c r="E6" s="2"/>
    </row>
    <row r="7" spans="1:5" s="3" customFormat="1" ht="20.25" x14ac:dyDescent="0.35">
      <c r="A7" s="6" t="s">
        <v>158</v>
      </c>
      <c r="B7" s="2"/>
      <c r="C7" s="2" t="s">
        <v>7</v>
      </c>
      <c r="D7" s="2"/>
      <c r="E7" s="2"/>
    </row>
    <row r="8" spans="1:5" s="3" customFormat="1" ht="20.25" x14ac:dyDescent="0.35">
      <c r="A8" s="6" t="s">
        <v>159</v>
      </c>
      <c r="B8" s="2"/>
      <c r="C8" s="2" t="s">
        <v>8</v>
      </c>
      <c r="D8" s="2"/>
      <c r="E8" s="2"/>
    </row>
    <row r="9" spans="1:5" s="3" customFormat="1" ht="20.25" x14ac:dyDescent="0.35">
      <c r="A9" s="2"/>
      <c r="B9" s="2"/>
      <c r="C9" s="2"/>
      <c r="D9" s="2"/>
      <c r="E9" s="2"/>
    </row>
    <row r="10" spans="1:5" s="3" customFormat="1" ht="20.25" x14ac:dyDescent="0.35">
      <c r="A10" s="6" t="s">
        <v>160</v>
      </c>
      <c r="B10" s="19" t="s">
        <v>165</v>
      </c>
      <c r="C10" s="7" t="s">
        <v>164</v>
      </c>
      <c r="D10" s="2"/>
      <c r="E10" s="2"/>
    </row>
    <row r="11" spans="1:5" s="3" customFormat="1" ht="20.25" x14ac:dyDescent="0.35">
      <c r="A11" s="6" t="s">
        <v>161</v>
      </c>
      <c r="B11" s="2"/>
      <c r="C11" s="2"/>
      <c r="D11" s="2"/>
      <c r="E11" s="2"/>
    </row>
    <row r="12" spans="1:5" s="3" customFormat="1" ht="20.25" x14ac:dyDescent="0.35">
      <c r="A12" s="2"/>
      <c r="B12" s="2"/>
      <c r="C12" s="9"/>
      <c r="D12" s="2"/>
      <c r="E12" s="2"/>
    </row>
    <row r="13" spans="1:5" s="3" customFormat="1" ht="30" customHeight="1" x14ac:dyDescent="0.35">
      <c r="A13" s="8" t="s">
        <v>162</v>
      </c>
      <c r="B13" s="2"/>
      <c r="C13" s="9" t="s">
        <v>154</v>
      </c>
      <c r="D13" s="10"/>
      <c r="E13" s="20" t="s">
        <v>193</v>
      </c>
    </row>
    <row r="14" spans="1:5" s="3" customFormat="1" ht="6.95" customHeight="1" x14ac:dyDescent="0.35">
      <c r="A14" s="7"/>
      <c r="B14" s="2"/>
      <c r="C14" s="9"/>
      <c r="D14" s="11"/>
      <c r="E14" s="2"/>
    </row>
    <row r="15" spans="1:5" s="3" customFormat="1" ht="30" customHeight="1" x14ac:dyDescent="0.35">
      <c r="A15" s="12" t="s">
        <v>9</v>
      </c>
      <c r="B15" s="13" t="s">
        <v>10</v>
      </c>
      <c r="C15" s="13" t="s">
        <v>13</v>
      </c>
      <c r="D15" s="13" t="s">
        <v>11</v>
      </c>
      <c r="E15" s="14" t="s">
        <v>12</v>
      </c>
    </row>
    <row r="16" spans="1:5" s="2" customFormat="1" ht="37.5" customHeight="1" x14ac:dyDescent="0.35">
      <c r="A16" s="49"/>
      <c r="B16" s="21" t="str">
        <f>IFERROR(VLOOKUP(A16,Table13[],2,FALSE),"")</f>
        <v/>
      </c>
      <c r="C16" s="21" t="str">
        <f>IFERROR(IF(ISNUMBER(SEARCH(" WEEKEND RATE",A16)),($D$13+2%)*B16,$D$13*B16),"")</f>
        <v/>
      </c>
      <c r="D16" s="15"/>
      <c r="E16" s="21" t="str">
        <f>IFERROR(C16*D16,"")</f>
        <v/>
      </c>
    </row>
    <row r="17" spans="1:5" s="2" customFormat="1" ht="37.5" customHeight="1" x14ac:dyDescent="0.35">
      <c r="A17" s="49"/>
      <c r="B17" s="21" t="str">
        <f>IFERROR(VLOOKUP(A17,Table13[],2,FALSE),"")</f>
        <v/>
      </c>
      <c r="C17" s="21" t="str">
        <f t="shared" ref="C17:C32" si="0">IFERROR(IF(ISNUMBER(SEARCH(" WEEKEND RATE",A17)),($D$13+2%)*B17,$D$13*B17),"")</f>
        <v/>
      </c>
      <c r="D17" s="15"/>
      <c r="E17" s="21" t="str">
        <f t="shared" ref="E17:E32" si="1">IFERROR(C17*D17,"")</f>
        <v/>
      </c>
    </row>
    <row r="18" spans="1:5" s="2" customFormat="1" ht="37.5" customHeight="1" x14ac:dyDescent="0.35">
      <c r="A18" s="49"/>
      <c r="B18" s="21" t="str">
        <f>IFERROR(VLOOKUP(A18,Table13[],2,FALSE),"")</f>
        <v/>
      </c>
      <c r="C18" s="21" t="str">
        <f t="shared" si="0"/>
        <v/>
      </c>
      <c r="D18" s="15"/>
      <c r="E18" s="21" t="str">
        <f t="shared" si="1"/>
        <v/>
      </c>
    </row>
    <row r="19" spans="1:5" s="2" customFormat="1" ht="37.5" customHeight="1" x14ac:dyDescent="0.35">
      <c r="A19" s="49"/>
      <c r="B19" s="21" t="str">
        <f>IFERROR(VLOOKUP(A19,Table13[],2,FALSE),"")</f>
        <v/>
      </c>
      <c r="C19" s="21" t="str">
        <f t="shared" si="0"/>
        <v/>
      </c>
      <c r="D19" s="15"/>
      <c r="E19" s="21" t="str">
        <f t="shared" si="1"/>
        <v/>
      </c>
    </row>
    <row r="20" spans="1:5" s="2" customFormat="1" ht="37.5" customHeight="1" x14ac:dyDescent="0.35">
      <c r="A20" s="49"/>
      <c r="B20" s="21" t="str">
        <f>IFERROR(VLOOKUP(A20,Table13[],2,FALSE),"")</f>
        <v/>
      </c>
      <c r="C20" s="21" t="str">
        <f t="shared" si="0"/>
        <v/>
      </c>
      <c r="D20" s="15"/>
      <c r="E20" s="21" t="str">
        <f t="shared" si="1"/>
        <v/>
      </c>
    </row>
    <row r="21" spans="1:5" s="2" customFormat="1" ht="37.5" customHeight="1" x14ac:dyDescent="0.35">
      <c r="A21" s="49"/>
      <c r="B21" s="21" t="str">
        <f>IFERROR(VLOOKUP(A21,Table13[],2,FALSE),"")</f>
        <v/>
      </c>
      <c r="C21" s="21" t="str">
        <f t="shared" si="0"/>
        <v/>
      </c>
      <c r="D21" s="15"/>
      <c r="E21" s="21" t="str">
        <f t="shared" si="1"/>
        <v/>
      </c>
    </row>
    <row r="22" spans="1:5" s="2" customFormat="1" ht="37.5" customHeight="1" x14ac:dyDescent="0.35">
      <c r="A22" s="49"/>
      <c r="B22" s="21" t="str">
        <f>IFERROR(VLOOKUP(A22,Table13[],2,FALSE),"")</f>
        <v/>
      </c>
      <c r="C22" s="21" t="str">
        <f t="shared" si="0"/>
        <v/>
      </c>
      <c r="D22" s="15"/>
      <c r="E22" s="21" t="str">
        <f t="shared" si="1"/>
        <v/>
      </c>
    </row>
    <row r="23" spans="1:5" s="2" customFormat="1" ht="37.5" customHeight="1" x14ac:dyDescent="0.35">
      <c r="A23" s="49"/>
      <c r="B23" s="21" t="str">
        <f>IFERROR(VLOOKUP(A23,Table13[],2,FALSE),"")</f>
        <v/>
      </c>
      <c r="C23" s="21" t="str">
        <f t="shared" si="0"/>
        <v/>
      </c>
      <c r="D23" s="15"/>
      <c r="E23" s="21" t="str">
        <f t="shared" si="1"/>
        <v/>
      </c>
    </row>
    <row r="24" spans="1:5" s="2" customFormat="1" ht="37.5" customHeight="1" x14ac:dyDescent="0.35">
      <c r="A24" s="49"/>
      <c r="B24" s="21" t="str">
        <f>IFERROR(VLOOKUP(A24,Table13[],2,FALSE),"")</f>
        <v/>
      </c>
      <c r="C24" s="21" t="str">
        <f t="shared" si="0"/>
        <v/>
      </c>
      <c r="D24" s="15"/>
      <c r="E24" s="21" t="str">
        <f t="shared" si="1"/>
        <v/>
      </c>
    </row>
    <row r="25" spans="1:5" s="2" customFormat="1" ht="37.5" customHeight="1" x14ac:dyDescent="0.35">
      <c r="A25" s="49"/>
      <c r="B25" s="21" t="str">
        <f>IFERROR(VLOOKUP(A25,Table13[],2,FALSE),"")</f>
        <v/>
      </c>
      <c r="C25" s="21" t="str">
        <f t="shared" si="0"/>
        <v/>
      </c>
      <c r="D25" s="15"/>
      <c r="E25" s="21" t="str">
        <f t="shared" si="1"/>
        <v/>
      </c>
    </row>
    <row r="26" spans="1:5" s="2" customFormat="1" ht="37.5" customHeight="1" x14ac:dyDescent="0.35">
      <c r="A26" s="49"/>
      <c r="B26" s="21" t="str">
        <f>IFERROR(VLOOKUP(A26,Table13[],2,FALSE),"")</f>
        <v/>
      </c>
      <c r="C26" s="21" t="str">
        <f t="shared" si="0"/>
        <v/>
      </c>
      <c r="D26" s="15"/>
      <c r="E26" s="21" t="str">
        <f t="shared" si="1"/>
        <v/>
      </c>
    </row>
    <row r="27" spans="1:5" s="2" customFormat="1" ht="37.5" customHeight="1" x14ac:dyDescent="0.35">
      <c r="A27" s="49"/>
      <c r="B27" s="21" t="str">
        <f>IFERROR(VLOOKUP(A27,Table13[],2,FALSE),"")</f>
        <v/>
      </c>
      <c r="C27" s="21" t="str">
        <f t="shared" si="0"/>
        <v/>
      </c>
      <c r="D27" s="15"/>
      <c r="E27" s="21" t="str">
        <f t="shared" si="1"/>
        <v/>
      </c>
    </row>
    <row r="28" spans="1:5" s="2" customFormat="1" ht="37.5" customHeight="1" x14ac:dyDescent="0.35">
      <c r="A28" s="49"/>
      <c r="B28" s="21" t="str">
        <f>IFERROR(VLOOKUP(A28,Table13[],2,FALSE),"")</f>
        <v/>
      </c>
      <c r="C28" s="21" t="str">
        <f t="shared" si="0"/>
        <v/>
      </c>
      <c r="D28" s="15"/>
      <c r="E28" s="21" t="str">
        <f t="shared" si="1"/>
        <v/>
      </c>
    </row>
    <row r="29" spans="1:5" s="2" customFormat="1" ht="37.5" customHeight="1" x14ac:dyDescent="0.35">
      <c r="A29" s="49"/>
      <c r="B29" s="21" t="str">
        <f>IFERROR(VLOOKUP(A29,Table13[],2,FALSE),"")</f>
        <v/>
      </c>
      <c r="C29" s="21" t="str">
        <f t="shared" si="0"/>
        <v/>
      </c>
      <c r="D29" s="15"/>
      <c r="E29" s="21" t="str">
        <f t="shared" si="1"/>
        <v/>
      </c>
    </row>
    <row r="30" spans="1:5" s="2" customFormat="1" ht="37.5" customHeight="1" x14ac:dyDescent="0.35">
      <c r="A30" s="101" t="s">
        <v>396</v>
      </c>
      <c r="B30" s="102"/>
      <c r="C30" s="102"/>
      <c r="D30" s="102"/>
      <c r="E30" s="103"/>
    </row>
    <row r="31" spans="1:5" s="2" customFormat="1" ht="37.5" customHeight="1" x14ac:dyDescent="0.35">
      <c r="A31" s="49"/>
      <c r="B31" s="21" t="str">
        <f>IFERROR(VLOOKUP(A31,mentorship[#All],2,FALSE),"")</f>
        <v/>
      </c>
      <c r="C31" s="21" t="str">
        <f t="shared" si="0"/>
        <v/>
      </c>
      <c r="D31" s="15"/>
      <c r="E31" s="21" t="str">
        <f t="shared" si="1"/>
        <v/>
      </c>
    </row>
    <row r="32" spans="1:5" s="2" customFormat="1" ht="37.5" customHeight="1" x14ac:dyDescent="0.35">
      <c r="A32" s="49"/>
      <c r="B32" s="21" t="str">
        <f>IFERROR(VLOOKUP(A32,mentorship[#All],2,FALSE),"")</f>
        <v/>
      </c>
      <c r="C32" s="21" t="str">
        <f t="shared" si="0"/>
        <v/>
      </c>
      <c r="D32" s="15"/>
      <c r="E32" s="21" t="str">
        <f t="shared" si="1"/>
        <v/>
      </c>
    </row>
    <row r="33" spans="1:5" s="2" customFormat="1" ht="37.5" customHeight="1" x14ac:dyDescent="0.35">
      <c r="A33" s="101" t="s">
        <v>397</v>
      </c>
      <c r="B33" s="102"/>
      <c r="C33" s="102"/>
      <c r="D33" s="102"/>
      <c r="E33" s="103"/>
    </row>
    <row r="34" spans="1:5" s="2" customFormat="1" ht="37.5" customHeight="1" x14ac:dyDescent="0.35">
      <c r="A34" s="49"/>
      <c r="B34" s="21" t="str">
        <f>IFERROR(VLOOKUP(A34,mentorship[#All],2,FALSE),"")</f>
        <v/>
      </c>
      <c r="C34" s="21"/>
      <c r="D34" s="15"/>
      <c r="E34" s="21" t="str">
        <f>IFERROR(B34*D34,"")</f>
        <v/>
      </c>
    </row>
    <row r="35" spans="1:5" s="2" customFormat="1" ht="37.5" customHeight="1" x14ac:dyDescent="0.35">
      <c r="A35" s="49"/>
      <c r="B35" s="21" t="str">
        <f>IFERROR(VLOOKUP(A35,mentorship[#All],2,FALSE),"")</f>
        <v/>
      </c>
      <c r="C35" s="21"/>
      <c r="D35" s="15"/>
      <c r="E35" s="21" t="str">
        <f>IFERROR(B35*D35,"")</f>
        <v/>
      </c>
    </row>
    <row r="36" spans="1:5" s="2" customFormat="1" ht="30" customHeight="1" x14ac:dyDescent="0.55000000000000004">
      <c r="B36" s="16"/>
      <c r="C36" s="16"/>
      <c r="D36" s="50" t="s">
        <v>17</v>
      </c>
      <c r="E36" s="58">
        <v>0</v>
      </c>
    </row>
    <row r="37" spans="1:5" s="2" customFormat="1" ht="30" customHeight="1" x14ac:dyDescent="0.55000000000000004">
      <c r="B37" s="16"/>
      <c r="C37" s="16"/>
      <c r="D37" s="59" t="s">
        <v>18</v>
      </c>
      <c r="E37" s="60">
        <f>+E36*-0.05</f>
        <v>0</v>
      </c>
    </row>
    <row r="38" spans="1:5" s="2" customFormat="1" ht="30" customHeight="1" x14ac:dyDescent="0.55000000000000004">
      <c r="A38" s="7" t="s">
        <v>20</v>
      </c>
      <c r="B38" s="16"/>
      <c r="C38" s="16"/>
      <c r="D38" s="59" t="s">
        <v>15</v>
      </c>
      <c r="E38" s="60">
        <f>+SUM(E16:E35)+E36+E37</f>
        <v>0</v>
      </c>
    </row>
    <row r="39" spans="1:5" s="2" customFormat="1" ht="30" customHeight="1" x14ac:dyDescent="0.55000000000000004">
      <c r="A39" s="97"/>
      <c r="B39" s="97"/>
      <c r="C39" s="59" t="s">
        <v>16</v>
      </c>
      <c r="D39" s="61">
        <v>0.05</v>
      </c>
      <c r="E39" s="60">
        <f>+SUM(E16:E35)*D39</f>
        <v>0</v>
      </c>
    </row>
    <row r="40" spans="1:5" s="2" customFormat="1" ht="30" customHeight="1" x14ac:dyDescent="0.55000000000000004">
      <c r="A40" s="97"/>
      <c r="B40" s="97"/>
      <c r="C40" s="17"/>
      <c r="D40" s="59" t="s">
        <v>398</v>
      </c>
      <c r="E40" s="58">
        <v>0</v>
      </c>
    </row>
    <row r="41" spans="1:5" s="2" customFormat="1" ht="44.25" thickBot="1" x14ac:dyDescent="0.8">
      <c r="A41" s="97"/>
      <c r="B41" s="97"/>
      <c r="C41" s="67"/>
      <c r="D41" s="68" t="s">
        <v>19</v>
      </c>
      <c r="E41" s="69">
        <f>+E38+E39+E40</f>
        <v>0</v>
      </c>
    </row>
    <row r="42" spans="1:5" s="2" customFormat="1" ht="40.5" customHeight="1" thickTop="1" x14ac:dyDescent="0.35">
      <c r="A42" s="96" t="s">
        <v>389</v>
      </c>
      <c r="B42" s="96"/>
      <c r="C42" s="96"/>
      <c r="D42" s="55"/>
      <c r="E42" s="55"/>
    </row>
    <row r="43" spans="1:5" x14ac:dyDescent="0.3">
      <c r="A43" s="47"/>
      <c r="B43" s="47"/>
      <c r="C43" s="47"/>
      <c r="D43" s="47"/>
      <c r="E43" s="47"/>
    </row>
    <row r="44" spans="1:5" x14ac:dyDescent="0.3">
      <c r="A44" s="47"/>
      <c r="B44" s="47"/>
      <c r="C44" s="47"/>
      <c r="D44" s="47"/>
      <c r="E44" s="47"/>
    </row>
  </sheetData>
  <sheetProtection algorithmName="SHA-512" hashValue="XLbJHLrq34nw6R8tVGgCrKNu6sBoD6TDa4vryOXRdDJmyG0grfKSO52x/PXYw6eRmQVuPt84Npjpvx1SEGuEJg==" saltValue="4nAF4WTFicyrdP+8N+zk/w==" spinCount="100000" sheet="1" selectLockedCells="1"/>
  <mergeCells count="4">
    <mergeCell ref="A42:C42"/>
    <mergeCell ref="A30:E30"/>
    <mergeCell ref="A33:E33"/>
    <mergeCell ref="A39:B41"/>
  </mergeCells>
  <printOptions horizontalCentered="1"/>
  <pageMargins left="0.59055118110236227" right="0.59055118110236227" top="0.70866141732283472" bottom="0.70866141732283472" header="0.31496062992125984" footer="0.31496062992125984"/>
  <pageSetup scale="52" fitToHeight="0" orientation="portrait" horizontalDpi="4294967293" r:id="rId1"/>
  <headerFooter>
    <oddFooter>&amp;L&amp;"Aptos Light,Regular"© 2025 Deep Roots Massage Therapy. All Rights Reserved.&amp;RDRMT8.26</oddFooter>
  </headerFooter>
  <extLst>
    <ext xmlns:x14="http://schemas.microsoft.com/office/spreadsheetml/2009/9/main" uri="{CCE6A557-97BC-4b89-ADB6-D9C93CAAB3DF}">
      <x14:dataValidations xmlns:xm="http://schemas.microsoft.com/office/excel/2006/main" count="3">
        <x14:dataValidation type="list" allowBlank="1" showInputMessage="1" showErrorMessage="1" xr:uid="{453BAC19-573A-4D03-AF4A-F352124391B4}">
          <x14:formula1>
            <xm:f>'DROPDOWN LIST'!$D$3:$D$4</xm:f>
          </x14:formula1>
          <xm:sqref>A31:A32</xm:sqref>
        </x14:dataValidation>
        <x14:dataValidation type="list" allowBlank="1" showInputMessage="1" showErrorMessage="1" xr:uid="{A12BD9B5-AEB5-4546-B990-4A2A1E5B9E71}">
          <x14:formula1>
            <xm:f>'DROPDOWN LIST'!$D$5:$D$7</xm:f>
          </x14:formula1>
          <xm:sqref>A34:A35</xm:sqref>
        </x14:dataValidation>
        <x14:dataValidation type="list" allowBlank="1" showInputMessage="1" showErrorMessage="1" xr:uid="{5BA6ABA8-EC28-4E25-A537-0ECF7746EFB7}">
          <x14:formula1>
            <xm:f>'DROPDOWN LIST'!$A$3:$A$340</xm:f>
          </x14:formula1>
          <xm:sqref>A16:A29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5383BE-1D1C-4695-9DC2-5ECFE35DEA32}">
  <dimension ref="A1:L227"/>
  <sheetViews>
    <sheetView showGridLines="0" view="pageBreakPreview" zoomScale="130" zoomScaleNormal="100" zoomScaleSheetLayoutView="130" workbookViewId="0">
      <selection activeCell="G3" sqref="G3"/>
    </sheetView>
  </sheetViews>
  <sheetFormatPr defaultRowHeight="15" x14ac:dyDescent="0.25"/>
  <cols>
    <col min="1" max="1" width="16.5703125" customWidth="1"/>
    <col min="2" max="2" width="16.5703125" style="84" customWidth="1"/>
    <col min="3" max="5" width="19.28515625" style="86" customWidth="1"/>
  </cols>
  <sheetData>
    <row r="1" spans="1:12" ht="38.25" x14ac:dyDescent="0.65">
      <c r="A1" s="87" t="s">
        <v>435</v>
      </c>
      <c r="B1" s="88"/>
      <c r="C1" s="89"/>
      <c r="D1" s="89"/>
      <c r="E1" s="89"/>
      <c r="F1" s="83"/>
      <c r="G1" s="83"/>
      <c r="H1" s="83"/>
      <c r="I1" s="83"/>
      <c r="J1" s="83"/>
      <c r="K1" s="83"/>
      <c r="L1" s="83"/>
    </row>
    <row r="2" spans="1:12" ht="69.75" customHeight="1" x14ac:dyDescent="0.25">
      <c r="A2" s="104" t="s">
        <v>441</v>
      </c>
      <c r="B2" s="105"/>
      <c r="C2" s="105"/>
      <c r="D2" s="105"/>
      <c r="E2" s="105"/>
    </row>
    <row r="3" spans="1:12" x14ac:dyDescent="0.25">
      <c r="A3" s="106" t="s">
        <v>442</v>
      </c>
      <c r="B3" s="106"/>
      <c r="C3" s="106"/>
      <c r="D3" s="106"/>
      <c r="E3" s="106"/>
    </row>
    <row r="4" spans="1:12" s="85" customFormat="1" ht="30" x14ac:dyDescent="0.25">
      <c r="A4" s="93" t="s">
        <v>436</v>
      </c>
      <c r="B4" s="94" t="s">
        <v>437</v>
      </c>
      <c r="C4" s="95" t="s">
        <v>438</v>
      </c>
      <c r="D4" s="95" t="s">
        <v>440</v>
      </c>
      <c r="E4" s="95" t="s">
        <v>439</v>
      </c>
    </row>
    <row r="5" spans="1:12" x14ac:dyDescent="0.25">
      <c r="A5" s="90"/>
      <c r="B5" s="91"/>
      <c r="C5" s="92"/>
      <c r="D5" s="92"/>
      <c r="E5" s="92"/>
    </row>
    <row r="6" spans="1:12" x14ac:dyDescent="0.25">
      <c r="A6" s="90"/>
      <c r="B6" s="91"/>
      <c r="C6" s="92"/>
      <c r="D6" s="92"/>
      <c r="E6" s="92"/>
    </row>
    <row r="7" spans="1:12" x14ac:dyDescent="0.25">
      <c r="A7" s="90"/>
      <c r="B7" s="91"/>
      <c r="C7" s="92"/>
      <c r="D7" s="92"/>
      <c r="E7" s="92"/>
    </row>
    <row r="8" spans="1:12" x14ac:dyDescent="0.25">
      <c r="A8" s="90"/>
      <c r="B8" s="91"/>
      <c r="C8" s="92"/>
      <c r="D8" s="92"/>
      <c r="E8" s="92"/>
    </row>
    <row r="9" spans="1:12" x14ac:dyDescent="0.25">
      <c r="A9" s="90"/>
      <c r="B9" s="91"/>
      <c r="C9" s="92"/>
      <c r="D9" s="92"/>
      <c r="E9" s="92"/>
    </row>
    <row r="10" spans="1:12" x14ac:dyDescent="0.25">
      <c r="A10" s="90"/>
      <c r="B10" s="91"/>
      <c r="C10" s="92"/>
      <c r="D10" s="92"/>
      <c r="E10" s="92"/>
    </row>
    <row r="11" spans="1:12" x14ac:dyDescent="0.25">
      <c r="A11" s="90"/>
      <c r="B11" s="91"/>
      <c r="C11" s="92"/>
      <c r="D11" s="92"/>
      <c r="E11" s="92"/>
    </row>
    <row r="12" spans="1:12" x14ac:dyDescent="0.25">
      <c r="A12" s="90"/>
      <c r="B12" s="91"/>
      <c r="C12" s="92"/>
      <c r="D12" s="92"/>
      <c r="E12" s="92"/>
    </row>
    <row r="13" spans="1:12" x14ac:dyDescent="0.25">
      <c r="A13" s="90"/>
      <c r="B13" s="91"/>
      <c r="C13" s="92"/>
      <c r="D13" s="92"/>
      <c r="E13" s="92"/>
    </row>
    <row r="14" spans="1:12" x14ac:dyDescent="0.25">
      <c r="A14" s="90"/>
      <c r="B14" s="91"/>
      <c r="C14" s="92"/>
      <c r="D14" s="92"/>
      <c r="E14" s="92"/>
    </row>
    <row r="15" spans="1:12" x14ac:dyDescent="0.25">
      <c r="A15" s="90"/>
      <c r="B15" s="91"/>
      <c r="C15" s="92"/>
      <c r="D15" s="92"/>
      <c r="E15" s="92"/>
    </row>
    <row r="16" spans="1:12" x14ac:dyDescent="0.25">
      <c r="A16" s="90"/>
      <c r="B16" s="91"/>
      <c r="C16" s="92"/>
      <c r="D16" s="92"/>
      <c r="E16" s="92"/>
    </row>
    <row r="17" spans="1:5" x14ac:dyDescent="0.25">
      <c r="A17" s="90"/>
      <c r="B17" s="91"/>
      <c r="C17" s="92"/>
      <c r="D17" s="92"/>
      <c r="E17" s="92"/>
    </row>
    <row r="18" spans="1:5" x14ac:dyDescent="0.25">
      <c r="A18" s="90"/>
      <c r="B18" s="91"/>
      <c r="C18" s="92"/>
      <c r="D18" s="92"/>
      <c r="E18" s="92"/>
    </row>
    <row r="19" spans="1:5" x14ac:dyDescent="0.25">
      <c r="A19" s="90"/>
      <c r="B19" s="91"/>
      <c r="C19" s="92"/>
      <c r="D19" s="92"/>
      <c r="E19" s="92"/>
    </row>
    <row r="20" spans="1:5" x14ac:dyDescent="0.25">
      <c r="A20" s="90"/>
      <c r="B20" s="91"/>
      <c r="C20" s="92"/>
      <c r="D20" s="92"/>
      <c r="E20" s="92"/>
    </row>
    <row r="21" spans="1:5" x14ac:dyDescent="0.25">
      <c r="A21" s="90"/>
      <c r="B21" s="91"/>
      <c r="C21" s="92"/>
      <c r="D21" s="92"/>
      <c r="E21" s="92"/>
    </row>
    <row r="22" spans="1:5" x14ac:dyDescent="0.25">
      <c r="A22" s="90"/>
      <c r="B22" s="91"/>
      <c r="C22" s="92"/>
      <c r="D22" s="92"/>
      <c r="E22" s="92"/>
    </row>
    <row r="23" spans="1:5" x14ac:dyDescent="0.25">
      <c r="A23" s="90"/>
      <c r="B23" s="91"/>
      <c r="C23" s="92"/>
      <c r="D23" s="92"/>
      <c r="E23" s="92"/>
    </row>
    <row r="24" spans="1:5" x14ac:dyDescent="0.25">
      <c r="A24" s="90"/>
      <c r="B24" s="91"/>
      <c r="C24" s="92"/>
      <c r="D24" s="92"/>
      <c r="E24" s="92"/>
    </row>
    <row r="25" spans="1:5" x14ac:dyDescent="0.25">
      <c r="A25" s="90"/>
      <c r="B25" s="91"/>
      <c r="C25" s="92"/>
      <c r="D25" s="92"/>
      <c r="E25" s="92"/>
    </row>
    <row r="26" spans="1:5" x14ac:dyDescent="0.25">
      <c r="A26" s="90"/>
      <c r="B26" s="91"/>
      <c r="C26" s="92"/>
      <c r="D26" s="92"/>
      <c r="E26" s="92"/>
    </row>
    <row r="27" spans="1:5" x14ac:dyDescent="0.25">
      <c r="A27" s="90"/>
      <c r="B27" s="91"/>
      <c r="C27" s="92"/>
      <c r="D27" s="92"/>
      <c r="E27" s="92"/>
    </row>
    <row r="28" spans="1:5" x14ac:dyDescent="0.25">
      <c r="A28" s="90"/>
      <c r="B28" s="91"/>
      <c r="C28" s="92"/>
      <c r="D28" s="92"/>
      <c r="E28" s="92"/>
    </row>
    <row r="29" spans="1:5" x14ac:dyDescent="0.25">
      <c r="A29" s="90"/>
      <c r="B29" s="91"/>
      <c r="C29" s="92"/>
      <c r="D29" s="92"/>
      <c r="E29" s="92"/>
    </row>
    <row r="30" spans="1:5" x14ac:dyDescent="0.25">
      <c r="A30" s="90"/>
      <c r="B30" s="91"/>
      <c r="C30" s="92"/>
      <c r="D30" s="92"/>
      <c r="E30" s="92"/>
    </row>
    <row r="31" spans="1:5" x14ac:dyDescent="0.25">
      <c r="A31" s="90"/>
      <c r="B31" s="91"/>
      <c r="C31" s="92"/>
      <c r="D31" s="92"/>
      <c r="E31" s="92"/>
    </row>
    <row r="32" spans="1:5" x14ac:dyDescent="0.25">
      <c r="A32" s="90"/>
      <c r="B32" s="91"/>
      <c r="C32" s="92"/>
      <c r="D32" s="92"/>
      <c r="E32" s="92"/>
    </row>
    <row r="33" spans="1:5" x14ac:dyDescent="0.25">
      <c r="A33" s="90"/>
      <c r="B33" s="91"/>
      <c r="C33" s="92"/>
      <c r="D33" s="92"/>
      <c r="E33" s="92"/>
    </row>
    <row r="34" spans="1:5" x14ac:dyDescent="0.25">
      <c r="A34" s="90"/>
      <c r="B34" s="91"/>
      <c r="C34" s="92"/>
      <c r="D34" s="92"/>
      <c r="E34" s="92"/>
    </row>
    <row r="35" spans="1:5" x14ac:dyDescent="0.25">
      <c r="A35" s="90"/>
      <c r="B35" s="91"/>
      <c r="C35" s="92"/>
      <c r="D35" s="92"/>
      <c r="E35" s="92"/>
    </row>
    <row r="36" spans="1:5" x14ac:dyDescent="0.25">
      <c r="A36" s="90"/>
      <c r="B36" s="91"/>
      <c r="C36" s="92"/>
      <c r="D36" s="92"/>
      <c r="E36" s="92"/>
    </row>
    <row r="37" spans="1:5" x14ac:dyDescent="0.25">
      <c r="A37" s="90"/>
      <c r="B37" s="91"/>
      <c r="C37" s="92"/>
      <c r="D37" s="92"/>
      <c r="E37" s="92"/>
    </row>
    <row r="38" spans="1:5" x14ac:dyDescent="0.25">
      <c r="A38" s="90"/>
      <c r="B38" s="91"/>
      <c r="C38" s="92"/>
      <c r="D38" s="92"/>
      <c r="E38" s="92"/>
    </row>
    <row r="39" spans="1:5" x14ac:dyDescent="0.25">
      <c r="A39" s="90"/>
      <c r="B39" s="91"/>
      <c r="C39" s="92"/>
      <c r="D39" s="92"/>
      <c r="E39" s="92"/>
    </row>
    <row r="40" spans="1:5" x14ac:dyDescent="0.25">
      <c r="A40" s="90"/>
      <c r="B40" s="91"/>
      <c r="C40" s="92"/>
      <c r="D40" s="92"/>
      <c r="E40" s="92"/>
    </row>
    <row r="41" spans="1:5" x14ac:dyDescent="0.25">
      <c r="A41" s="90"/>
      <c r="B41" s="91"/>
      <c r="C41" s="92"/>
      <c r="D41" s="92"/>
      <c r="E41" s="92"/>
    </row>
    <row r="42" spans="1:5" x14ac:dyDescent="0.25">
      <c r="A42" s="90"/>
      <c r="B42" s="91"/>
      <c r="C42" s="92"/>
      <c r="D42" s="92"/>
      <c r="E42" s="92"/>
    </row>
    <row r="43" spans="1:5" x14ac:dyDescent="0.25">
      <c r="A43" s="90"/>
      <c r="B43" s="91"/>
      <c r="C43" s="92"/>
      <c r="D43" s="92"/>
      <c r="E43" s="92"/>
    </row>
    <row r="44" spans="1:5" x14ac:dyDescent="0.25">
      <c r="A44" s="90"/>
      <c r="B44" s="91"/>
      <c r="C44" s="92"/>
      <c r="D44" s="92"/>
      <c r="E44" s="92"/>
    </row>
    <row r="45" spans="1:5" x14ac:dyDescent="0.25">
      <c r="A45" s="90"/>
      <c r="B45" s="91"/>
      <c r="C45" s="92"/>
      <c r="D45" s="92"/>
      <c r="E45" s="92"/>
    </row>
    <row r="46" spans="1:5" x14ac:dyDescent="0.25">
      <c r="A46" s="90"/>
      <c r="B46" s="91"/>
      <c r="C46" s="92"/>
      <c r="D46" s="92"/>
      <c r="E46" s="92"/>
    </row>
    <row r="47" spans="1:5" x14ac:dyDescent="0.25">
      <c r="A47" s="90"/>
      <c r="B47" s="91"/>
      <c r="C47" s="92"/>
      <c r="D47" s="92"/>
      <c r="E47" s="92"/>
    </row>
    <row r="48" spans="1:5" x14ac:dyDescent="0.25">
      <c r="A48" s="90"/>
      <c r="B48" s="91"/>
      <c r="C48" s="92"/>
      <c r="D48" s="92"/>
      <c r="E48" s="92"/>
    </row>
    <row r="49" spans="1:5" x14ac:dyDescent="0.25">
      <c r="A49" s="90"/>
      <c r="B49" s="91"/>
      <c r="C49" s="92"/>
      <c r="D49" s="92"/>
      <c r="E49" s="92"/>
    </row>
    <row r="50" spans="1:5" x14ac:dyDescent="0.25">
      <c r="A50" s="90"/>
      <c r="B50" s="91"/>
      <c r="C50" s="92"/>
      <c r="D50" s="92"/>
      <c r="E50" s="92"/>
    </row>
    <row r="51" spans="1:5" x14ac:dyDescent="0.25">
      <c r="A51" s="90"/>
      <c r="B51" s="91"/>
      <c r="C51" s="92"/>
      <c r="D51" s="92"/>
      <c r="E51" s="92"/>
    </row>
    <row r="52" spans="1:5" x14ac:dyDescent="0.25">
      <c r="A52" s="90"/>
      <c r="B52" s="91"/>
      <c r="C52" s="92"/>
      <c r="D52" s="92"/>
      <c r="E52" s="92"/>
    </row>
    <row r="53" spans="1:5" x14ac:dyDescent="0.25">
      <c r="A53" s="90"/>
      <c r="B53" s="91"/>
      <c r="C53" s="92"/>
      <c r="D53" s="92"/>
      <c r="E53" s="92"/>
    </row>
    <row r="54" spans="1:5" x14ac:dyDescent="0.25">
      <c r="A54" s="90"/>
      <c r="B54" s="91"/>
      <c r="C54" s="92"/>
      <c r="D54" s="92"/>
      <c r="E54" s="92"/>
    </row>
    <row r="55" spans="1:5" x14ac:dyDescent="0.25">
      <c r="A55" s="90"/>
      <c r="B55" s="91"/>
      <c r="C55" s="92"/>
      <c r="D55" s="92"/>
      <c r="E55" s="92"/>
    </row>
    <row r="56" spans="1:5" x14ac:dyDescent="0.25">
      <c r="A56" s="90"/>
      <c r="B56" s="91"/>
      <c r="C56" s="92"/>
      <c r="D56" s="92"/>
      <c r="E56" s="92"/>
    </row>
    <row r="57" spans="1:5" x14ac:dyDescent="0.25">
      <c r="A57" s="90"/>
      <c r="B57" s="91"/>
      <c r="C57" s="92"/>
      <c r="D57" s="92"/>
      <c r="E57" s="92"/>
    </row>
    <row r="58" spans="1:5" x14ac:dyDescent="0.25">
      <c r="A58" s="90"/>
      <c r="B58" s="91"/>
      <c r="C58" s="92"/>
      <c r="D58" s="92"/>
      <c r="E58" s="92"/>
    </row>
    <row r="59" spans="1:5" x14ac:dyDescent="0.25">
      <c r="A59" s="90"/>
      <c r="B59" s="91"/>
      <c r="C59" s="92"/>
      <c r="D59" s="92"/>
      <c r="E59" s="92"/>
    </row>
    <row r="60" spans="1:5" x14ac:dyDescent="0.25">
      <c r="A60" s="90"/>
      <c r="B60" s="91"/>
      <c r="C60" s="92"/>
      <c r="D60" s="92"/>
      <c r="E60" s="92"/>
    </row>
    <row r="61" spans="1:5" x14ac:dyDescent="0.25">
      <c r="A61" s="90"/>
      <c r="B61" s="91"/>
      <c r="C61" s="92"/>
      <c r="D61" s="92"/>
      <c r="E61" s="92"/>
    </row>
    <row r="62" spans="1:5" x14ac:dyDescent="0.25">
      <c r="A62" s="90"/>
      <c r="B62" s="91"/>
      <c r="C62" s="92"/>
      <c r="D62" s="92"/>
      <c r="E62" s="92"/>
    </row>
    <row r="63" spans="1:5" x14ac:dyDescent="0.25">
      <c r="A63" s="90"/>
      <c r="B63" s="91"/>
      <c r="C63" s="92"/>
      <c r="D63" s="92"/>
      <c r="E63" s="92"/>
    </row>
    <row r="64" spans="1:5" x14ac:dyDescent="0.25">
      <c r="A64" s="90"/>
      <c r="B64" s="91"/>
      <c r="C64" s="92"/>
      <c r="D64" s="92"/>
      <c r="E64" s="92"/>
    </row>
    <row r="65" spans="1:5" x14ac:dyDescent="0.25">
      <c r="A65" s="90"/>
      <c r="B65" s="91"/>
      <c r="C65" s="92"/>
      <c r="D65" s="92"/>
      <c r="E65" s="92"/>
    </row>
    <row r="66" spans="1:5" x14ac:dyDescent="0.25">
      <c r="A66" s="90"/>
      <c r="B66" s="91"/>
      <c r="C66" s="92"/>
      <c r="D66" s="92"/>
      <c r="E66" s="92"/>
    </row>
    <row r="67" spans="1:5" x14ac:dyDescent="0.25">
      <c r="A67" s="90"/>
      <c r="B67" s="91"/>
      <c r="C67" s="92"/>
      <c r="D67" s="92"/>
      <c r="E67" s="92"/>
    </row>
    <row r="68" spans="1:5" x14ac:dyDescent="0.25">
      <c r="A68" s="90"/>
      <c r="B68" s="91"/>
      <c r="C68" s="92"/>
      <c r="D68" s="92"/>
      <c r="E68" s="92"/>
    </row>
    <row r="69" spans="1:5" x14ac:dyDescent="0.25">
      <c r="A69" s="90"/>
      <c r="B69" s="91"/>
      <c r="C69" s="92"/>
      <c r="D69" s="92"/>
      <c r="E69" s="92"/>
    </row>
    <row r="70" spans="1:5" x14ac:dyDescent="0.25">
      <c r="A70" s="90"/>
      <c r="B70" s="91"/>
      <c r="C70" s="92"/>
      <c r="D70" s="92"/>
      <c r="E70" s="92"/>
    </row>
    <row r="71" spans="1:5" x14ac:dyDescent="0.25">
      <c r="A71" s="90"/>
      <c r="B71" s="91"/>
      <c r="C71" s="92"/>
      <c r="D71" s="92"/>
      <c r="E71" s="92"/>
    </row>
    <row r="72" spans="1:5" x14ac:dyDescent="0.25">
      <c r="A72" s="90"/>
      <c r="B72" s="91"/>
      <c r="C72" s="92"/>
      <c r="D72" s="92"/>
      <c r="E72" s="92"/>
    </row>
    <row r="73" spans="1:5" x14ac:dyDescent="0.25">
      <c r="A73" s="90"/>
      <c r="B73" s="91"/>
      <c r="C73" s="92"/>
      <c r="D73" s="92"/>
      <c r="E73" s="92"/>
    </row>
    <row r="74" spans="1:5" x14ac:dyDescent="0.25">
      <c r="A74" s="90"/>
      <c r="B74" s="91"/>
      <c r="C74" s="92"/>
      <c r="D74" s="92"/>
      <c r="E74" s="92"/>
    </row>
    <row r="75" spans="1:5" x14ac:dyDescent="0.25">
      <c r="A75" s="90"/>
      <c r="B75" s="91"/>
      <c r="C75" s="92"/>
      <c r="D75" s="92"/>
      <c r="E75" s="92"/>
    </row>
    <row r="76" spans="1:5" x14ac:dyDescent="0.25">
      <c r="A76" s="90"/>
      <c r="B76" s="91"/>
      <c r="C76" s="92"/>
      <c r="D76" s="92"/>
      <c r="E76" s="92"/>
    </row>
    <row r="77" spans="1:5" x14ac:dyDescent="0.25">
      <c r="A77" s="90"/>
      <c r="B77" s="91"/>
      <c r="C77" s="92"/>
      <c r="D77" s="92"/>
      <c r="E77" s="92"/>
    </row>
    <row r="78" spans="1:5" x14ac:dyDescent="0.25">
      <c r="A78" s="90"/>
      <c r="B78" s="91"/>
      <c r="C78" s="92"/>
      <c r="D78" s="92"/>
      <c r="E78" s="92"/>
    </row>
    <row r="79" spans="1:5" x14ac:dyDescent="0.25">
      <c r="A79" s="90"/>
      <c r="B79" s="91"/>
      <c r="C79" s="92"/>
      <c r="D79" s="92"/>
      <c r="E79" s="92"/>
    </row>
    <row r="80" spans="1:5" x14ac:dyDescent="0.25">
      <c r="A80" s="90"/>
      <c r="B80" s="91"/>
      <c r="C80" s="92"/>
      <c r="D80" s="92"/>
      <c r="E80" s="92"/>
    </row>
    <row r="81" spans="1:5" x14ac:dyDescent="0.25">
      <c r="A81" s="90"/>
      <c r="B81" s="91"/>
      <c r="C81" s="92"/>
      <c r="D81" s="92"/>
      <c r="E81" s="92"/>
    </row>
    <row r="82" spans="1:5" x14ac:dyDescent="0.25">
      <c r="A82" s="90"/>
      <c r="B82" s="91"/>
      <c r="C82" s="92"/>
      <c r="D82" s="92"/>
      <c r="E82" s="92"/>
    </row>
    <row r="83" spans="1:5" x14ac:dyDescent="0.25">
      <c r="A83" s="90"/>
      <c r="B83" s="91"/>
      <c r="C83" s="92"/>
      <c r="D83" s="92"/>
      <c r="E83" s="92"/>
    </row>
    <row r="84" spans="1:5" x14ac:dyDescent="0.25">
      <c r="A84" s="90"/>
      <c r="B84" s="91"/>
      <c r="C84" s="92"/>
      <c r="D84" s="92"/>
      <c r="E84" s="92"/>
    </row>
    <row r="85" spans="1:5" x14ac:dyDescent="0.25">
      <c r="A85" s="90"/>
      <c r="B85" s="91"/>
      <c r="C85" s="92"/>
      <c r="D85" s="92"/>
      <c r="E85" s="92"/>
    </row>
    <row r="86" spans="1:5" x14ac:dyDescent="0.25">
      <c r="A86" s="90"/>
      <c r="B86" s="91"/>
      <c r="C86" s="92"/>
      <c r="D86" s="92"/>
      <c r="E86" s="92"/>
    </row>
    <row r="87" spans="1:5" x14ac:dyDescent="0.25">
      <c r="A87" s="90"/>
      <c r="B87" s="91"/>
      <c r="C87" s="92"/>
      <c r="D87" s="92"/>
      <c r="E87" s="92"/>
    </row>
    <row r="88" spans="1:5" x14ac:dyDescent="0.25">
      <c r="A88" s="90"/>
      <c r="B88" s="91"/>
      <c r="C88" s="92"/>
      <c r="D88" s="92"/>
      <c r="E88" s="92"/>
    </row>
    <row r="89" spans="1:5" x14ac:dyDescent="0.25">
      <c r="A89" s="90"/>
      <c r="B89" s="91"/>
      <c r="C89" s="92"/>
      <c r="D89" s="92"/>
      <c r="E89" s="92"/>
    </row>
    <row r="90" spans="1:5" x14ac:dyDescent="0.25">
      <c r="A90" s="90"/>
      <c r="B90" s="91"/>
      <c r="C90" s="92"/>
      <c r="D90" s="92"/>
      <c r="E90" s="92"/>
    </row>
    <row r="91" spans="1:5" x14ac:dyDescent="0.25">
      <c r="A91" s="90"/>
      <c r="B91" s="91"/>
      <c r="C91" s="92"/>
      <c r="D91" s="92"/>
      <c r="E91" s="92"/>
    </row>
    <row r="92" spans="1:5" x14ac:dyDescent="0.25">
      <c r="A92" s="90"/>
      <c r="B92" s="91"/>
      <c r="C92" s="92"/>
      <c r="D92" s="92"/>
      <c r="E92" s="92"/>
    </row>
    <row r="93" spans="1:5" x14ac:dyDescent="0.25">
      <c r="A93" s="90"/>
      <c r="B93" s="91"/>
      <c r="C93" s="92"/>
      <c r="D93" s="92"/>
      <c r="E93" s="92"/>
    </row>
    <row r="94" spans="1:5" x14ac:dyDescent="0.25">
      <c r="A94" s="90"/>
      <c r="B94" s="91"/>
      <c r="C94" s="92"/>
      <c r="D94" s="92"/>
      <c r="E94" s="92"/>
    </row>
    <row r="95" spans="1:5" x14ac:dyDescent="0.25">
      <c r="A95" s="90"/>
      <c r="B95" s="91"/>
      <c r="C95" s="92"/>
      <c r="D95" s="92"/>
      <c r="E95" s="92"/>
    </row>
    <row r="96" spans="1:5" x14ac:dyDescent="0.25">
      <c r="A96" s="90"/>
      <c r="B96" s="91"/>
      <c r="C96" s="92"/>
      <c r="D96" s="92"/>
      <c r="E96" s="92"/>
    </row>
    <row r="97" spans="1:5" x14ac:dyDescent="0.25">
      <c r="A97" s="90"/>
      <c r="B97" s="91"/>
      <c r="C97" s="92"/>
      <c r="D97" s="92"/>
      <c r="E97" s="92"/>
    </row>
    <row r="98" spans="1:5" x14ac:dyDescent="0.25">
      <c r="A98" s="90"/>
      <c r="B98" s="91"/>
      <c r="C98" s="92"/>
      <c r="D98" s="92"/>
      <c r="E98" s="92"/>
    </row>
    <row r="99" spans="1:5" x14ac:dyDescent="0.25">
      <c r="A99" s="90"/>
      <c r="B99" s="91"/>
      <c r="C99" s="92"/>
      <c r="D99" s="92"/>
      <c r="E99" s="92"/>
    </row>
    <row r="100" spans="1:5" x14ac:dyDescent="0.25">
      <c r="A100" s="90"/>
      <c r="B100" s="91"/>
      <c r="C100" s="92"/>
      <c r="D100" s="92"/>
      <c r="E100" s="92"/>
    </row>
    <row r="101" spans="1:5" x14ac:dyDescent="0.25">
      <c r="A101" s="90"/>
      <c r="B101" s="91"/>
      <c r="C101" s="92"/>
      <c r="D101" s="92"/>
      <c r="E101" s="92"/>
    </row>
    <row r="102" spans="1:5" x14ac:dyDescent="0.25">
      <c r="A102" s="90"/>
      <c r="B102" s="91"/>
      <c r="C102" s="92"/>
      <c r="D102" s="92"/>
      <c r="E102" s="92"/>
    </row>
    <row r="103" spans="1:5" x14ac:dyDescent="0.25">
      <c r="A103" s="90"/>
      <c r="B103" s="91"/>
      <c r="C103" s="92"/>
      <c r="D103" s="92"/>
      <c r="E103" s="92"/>
    </row>
    <row r="104" spans="1:5" x14ac:dyDescent="0.25">
      <c r="A104" s="90"/>
      <c r="B104" s="91"/>
      <c r="C104" s="92"/>
      <c r="D104" s="92"/>
      <c r="E104" s="92"/>
    </row>
    <row r="105" spans="1:5" x14ac:dyDescent="0.25">
      <c r="A105" s="90"/>
      <c r="B105" s="91"/>
      <c r="C105" s="92"/>
      <c r="D105" s="92"/>
      <c r="E105" s="92"/>
    </row>
    <row r="106" spans="1:5" x14ac:dyDescent="0.25">
      <c r="A106" s="90"/>
      <c r="B106" s="91"/>
      <c r="C106" s="92"/>
      <c r="D106" s="92"/>
      <c r="E106" s="92"/>
    </row>
    <row r="107" spans="1:5" x14ac:dyDescent="0.25">
      <c r="A107" s="90"/>
      <c r="B107" s="91"/>
      <c r="C107" s="92"/>
      <c r="D107" s="92"/>
      <c r="E107" s="92"/>
    </row>
    <row r="108" spans="1:5" x14ac:dyDescent="0.25">
      <c r="A108" s="90"/>
      <c r="B108" s="91"/>
      <c r="C108" s="92"/>
      <c r="D108" s="92"/>
      <c r="E108" s="92"/>
    </row>
    <row r="109" spans="1:5" x14ac:dyDescent="0.25">
      <c r="A109" s="90"/>
      <c r="B109" s="91"/>
      <c r="C109" s="92"/>
      <c r="D109" s="92"/>
      <c r="E109" s="92"/>
    </row>
    <row r="110" spans="1:5" x14ac:dyDescent="0.25">
      <c r="A110" s="90"/>
      <c r="B110" s="91"/>
      <c r="C110" s="92"/>
      <c r="D110" s="92"/>
      <c r="E110" s="92"/>
    </row>
    <row r="111" spans="1:5" x14ac:dyDescent="0.25">
      <c r="A111" s="90"/>
      <c r="B111" s="91"/>
      <c r="C111" s="92"/>
      <c r="D111" s="92"/>
      <c r="E111" s="92"/>
    </row>
    <row r="112" spans="1:5" x14ac:dyDescent="0.25">
      <c r="A112" s="90"/>
      <c r="B112" s="91"/>
      <c r="C112" s="92"/>
      <c r="D112" s="92"/>
      <c r="E112" s="92"/>
    </row>
    <row r="113" spans="1:5" x14ac:dyDescent="0.25">
      <c r="A113" s="90"/>
      <c r="B113" s="91"/>
      <c r="C113" s="92"/>
      <c r="D113" s="92"/>
      <c r="E113" s="92"/>
    </row>
    <row r="114" spans="1:5" x14ac:dyDescent="0.25">
      <c r="A114" s="90"/>
      <c r="B114" s="91"/>
      <c r="C114" s="92"/>
      <c r="D114" s="92"/>
      <c r="E114" s="92"/>
    </row>
    <row r="115" spans="1:5" x14ac:dyDescent="0.25">
      <c r="A115" s="90"/>
      <c r="B115" s="91"/>
      <c r="C115" s="92"/>
      <c r="D115" s="92"/>
      <c r="E115" s="92"/>
    </row>
    <row r="116" spans="1:5" x14ac:dyDescent="0.25">
      <c r="A116" s="90"/>
      <c r="B116" s="91"/>
      <c r="C116" s="92"/>
      <c r="D116" s="92"/>
      <c r="E116" s="92"/>
    </row>
    <row r="117" spans="1:5" x14ac:dyDescent="0.25">
      <c r="A117" s="90"/>
      <c r="B117" s="91"/>
      <c r="C117" s="92"/>
      <c r="D117" s="92"/>
      <c r="E117" s="92"/>
    </row>
    <row r="118" spans="1:5" x14ac:dyDescent="0.25">
      <c r="A118" s="90"/>
      <c r="B118" s="91"/>
      <c r="C118" s="92"/>
      <c r="D118" s="92"/>
      <c r="E118" s="92"/>
    </row>
    <row r="119" spans="1:5" x14ac:dyDescent="0.25">
      <c r="A119" s="90"/>
      <c r="B119" s="91"/>
      <c r="C119" s="92"/>
      <c r="D119" s="92"/>
      <c r="E119" s="92"/>
    </row>
    <row r="120" spans="1:5" x14ac:dyDescent="0.25">
      <c r="A120" s="90"/>
      <c r="B120" s="91"/>
      <c r="C120" s="92"/>
      <c r="D120" s="92"/>
      <c r="E120" s="92"/>
    </row>
    <row r="121" spans="1:5" x14ac:dyDescent="0.25">
      <c r="A121" s="90"/>
      <c r="B121" s="91"/>
      <c r="C121" s="92"/>
      <c r="D121" s="92"/>
      <c r="E121" s="92"/>
    </row>
    <row r="122" spans="1:5" x14ac:dyDescent="0.25">
      <c r="A122" s="90"/>
      <c r="B122" s="91"/>
      <c r="C122" s="92"/>
      <c r="D122" s="92"/>
      <c r="E122" s="92"/>
    </row>
    <row r="123" spans="1:5" x14ac:dyDescent="0.25">
      <c r="A123" s="90"/>
      <c r="B123" s="91"/>
      <c r="C123" s="92"/>
      <c r="D123" s="92"/>
      <c r="E123" s="92"/>
    </row>
    <row r="124" spans="1:5" x14ac:dyDescent="0.25">
      <c r="A124" s="90"/>
      <c r="B124" s="91"/>
      <c r="C124" s="92"/>
      <c r="D124" s="92"/>
      <c r="E124" s="92"/>
    </row>
    <row r="125" spans="1:5" x14ac:dyDescent="0.25">
      <c r="A125" s="90"/>
      <c r="B125" s="91"/>
      <c r="C125" s="92"/>
      <c r="D125" s="92"/>
      <c r="E125" s="92"/>
    </row>
    <row r="126" spans="1:5" x14ac:dyDescent="0.25">
      <c r="A126" s="90"/>
      <c r="B126" s="91"/>
      <c r="C126" s="92"/>
      <c r="D126" s="92"/>
      <c r="E126" s="92"/>
    </row>
    <row r="127" spans="1:5" x14ac:dyDescent="0.25">
      <c r="A127" s="90"/>
      <c r="B127" s="91"/>
      <c r="C127" s="92"/>
      <c r="D127" s="92"/>
      <c r="E127" s="92"/>
    </row>
    <row r="128" spans="1:5" x14ac:dyDescent="0.25">
      <c r="A128" s="90"/>
      <c r="B128" s="91"/>
      <c r="C128" s="92"/>
      <c r="D128" s="92"/>
      <c r="E128" s="92"/>
    </row>
    <row r="129" spans="1:5" x14ac:dyDescent="0.25">
      <c r="A129" s="90"/>
      <c r="B129" s="91"/>
      <c r="C129" s="92"/>
      <c r="D129" s="92"/>
      <c r="E129" s="92"/>
    </row>
    <row r="130" spans="1:5" x14ac:dyDescent="0.25">
      <c r="A130" s="90"/>
      <c r="B130" s="91"/>
      <c r="C130" s="92"/>
      <c r="D130" s="92"/>
      <c r="E130" s="92"/>
    </row>
    <row r="131" spans="1:5" x14ac:dyDescent="0.25">
      <c r="A131" s="90"/>
      <c r="B131" s="91"/>
      <c r="C131" s="92"/>
      <c r="D131" s="92"/>
      <c r="E131" s="92"/>
    </row>
    <row r="132" spans="1:5" x14ac:dyDescent="0.25">
      <c r="A132" s="90"/>
      <c r="B132" s="91"/>
      <c r="C132" s="92"/>
      <c r="D132" s="92"/>
      <c r="E132" s="92"/>
    </row>
    <row r="133" spans="1:5" x14ac:dyDescent="0.25">
      <c r="A133" s="90"/>
      <c r="B133" s="91"/>
      <c r="C133" s="92"/>
      <c r="D133" s="92"/>
      <c r="E133" s="92"/>
    </row>
    <row r="134" spans="1:5" x14ac:dyDescent="0.25">
      <c r="A134" s="90"/>
      <c r="B134" s="91"/>
      <c r="C134" s="92"/>
      <c r="D134" s="92"/>
      <c r="E134" s="92"/>
    </row>
    <row r="135" spans="1:5" x14ac:dyDescent="0.25">
      <c r="A135" s="90"/>
      <c r="B135" s="91"/>
      <c r="C135" s="92"/>
      <c r="D135" s="92"/>
      <c r="E135" s="92"/>
    </row>
    <row r="136" spans="1:5" x14ac:dyDescent="0.25">
      <c r="A136" s="90"/>
      <c r="B136" s="91"/>
      <c r="C136" s="92"/>
      <c r="D136" s="92"/>
      <c r="E136" s="92"/>
    </row>
    <row r="137" spans="1:5" x14ac:dyDescent="0.25">
      <c r="A137" s="90"/>
      <c r="B137" s="91"/>
      <c r="C137" s="92"/>
      <c r="D137" s="92"/>
      <c r="E137" s="92"/>
    </row>
    <row r="138" spans="1:5" x14ac:dyDescent="0.25">
      <c r="A138" s="90"/>
      <c r="B138" s="91"/>
      <c r="C138" s="92"/>
      <c r="D138" s="92"/>
      <c r="E138" s="92"/>
    </row>
    <row r="139" spans="1:5" x14ac:dyDescent="0.25">
      <c r="A139" s="90"/>
      <c r="B139" s="91"/>
      <c r="C139" s="92"/>
      <c r="D139" s="92"/>
      <c r="E139" s="92"/>
    </row>
    <row r="140" spans="1:5" x14ac:dyDescent="0.25">
      <c r="A140" s="90"/>
      <c r="B140" s="91"/>
      <c r="C140" s="92"/>
      <c r="D140" s="92"/>
      <c r="E140" s="92"/>
    </row>
    <row r="141" spans="1:5" x14ac:dyDescent="0.25">
      <c r="A141" s="90"/>
      <c r="B141" s="91"/>
      <c r="C141" s="92"/>
      <c r="D141" s="92"/>
      <c r="E141" s="92"/>
    </row>
    <row r="142" spans="1:5" x14ac:dyDescent="0.25">
      <c r="A142" s="90"/>
      <c r="B142" s="91"/>
      <c r="C142" s="92"/>
      <c r="D142" s="92"/>
      <c r="E142" s="92"/>
    </row>
    <row r="143" spans="1:5" x14ac:dyDescent="0.25">
      <c r="A143" s="90"/>
      <c r="B143" s="91"/>
      <c r="C143" s="92"/>
      <c r="D143" s="92"/>
      <c r="E143" s="92"/>
    </row>
    <row r="144" spans="1:5" x14ac:dyDescent="0.25">
      <c r="A144" s="90"/>
      <c r="B144" s="91"/>
      <c r="C144" s="92"/>
      <c r="D144" s="92"/>
      <c r="E144" s="92"/>
    </row>
    <row r="145" spans="1:5" x14ac:dyDescent="0.25">
      <c r="A145" s="90"/>
      <c r="B145" s="91"/>
      <c r="C145" s="92"/>
      <c r="D145" s="92"/>
      <c r="E145" s="92"/>
    </row>
    <row r="146" spans="1:5" x14ac:dyDescent="0.25">
      <c r="A146" s="90"/>
      <c r="B146" s="91"/>
      <c r="C146" s="92"/>
      <c r="D146" s="92"/>
      <c r="E146" s="92"/>
    </row>
    <row r="147" spans="1:5" x14ac:dyDescent="0.25">
      <c r="A147" s="90"/>
      <c r="B147" s="91"/>
      <c r="C147" s="92"/>
      <c r="D147" s="92"/>
      <c r="E147" s="92"/>
    </row>
    <row r="148" spans="1:5" x14ac:dyDescent="0.25">
      <c r="A148" s="90"/>
      <c r="B148" s="91"/>
      <c r="C148" s="92"/>
      <c r="D148" s="92"/>
      <c r="E148" s="92"/>
    </row>
    <row r="149" spans="1:5" x14ac:dyDescent="0.25">
      <c r="A149" s="90"/>
      <c r="B149" s="91"/>
      <c r="C149" s="92"/>
      <c r="D149" s="92"/>
      <c r="E149" s="92"/>
    </row>
    <row r="150" spans="1:5" x14ac:dyDescent="0.25">
      <c r="A150" s="90"/>
      <c r="B150" s="91"/>
      <c r="C150" s="92"/>
      <c r="D150" s="92"/>
      <c r="E150" s="92"/>
    </row>
    <row r="151" spans="1:5" x14ac:dyDescent="0.25">
      <c r="A151" s="90"/>
      <c r="B151" s="91"/>
      <c r="C151" s="92"/>
      <c r="D151" s="92"/>
      <c r="E151" s="92"/>
    </row>
    <row r="152" spans="1:5" x14ac:dyDescent="0.25">
      <c r="A152" s="90"/>
      <c r="B152" s="91"/>
      <c r="C152" s="92"/>
      <c r="D152" s="92"/>
      <c r="E152" s="92"/>
    </row>
    <row r="153" spans="1:5" x14ac:dyDescent="0.25">
      <c r="A153" s="90"/>
      <c r="B153" s="91"/>
      <c r="C153" s="92"/>
      <c r="D153" s="92"/>
      <c r="E153" s="92"/>
    </row>
    <row r="154" spans="1:5" x14ac:dyDescent="0.25">
      <c r="A154" s="90"/>
      <c r="B154" s="91"/>
      <c r="C154" s="92"/>
      <c r="D154" s="92"/>
      <c r="E154" s="92"/>
    </row>
    <row r="155" spans="1:5" x14ac:dyDescent="0.25">
      <c r="A155" s="90"/>
      <c r="B155" s="91"/>
      <c r="C155" s="92"/>
      <c r="D155" s="92"/>
      <c r="E155" s="92"/>
    </row>
    <row r="156" spans="1:5" x14ac:dyDescent="0.25">
      <c r="A156" s="90"/>
      <c r="B156" s="91"/>
      <c r="C156" s="92"/>
      <c r="D156" s="92"/>
      <c r="E156" s="92"/>
    </row>
    <row r="157" spans="1:5" x14ac:dyDescent="0.25">
      <c r="A157" s="90"/>
      <c r="B157" s="91"/>
      <c r="C157" s="92"/>
      <c r="D157" s="92"/>
      <c r="E157" s="92"/>
    </row>
    <row r="158" spans="1:5" x14ac:dyDescent="0.25">
      <c r="A158" s="90"/>
      <c r="B158" s="91"/>
      <c r="C158" s="92"/>
      <c r="D158" s="92"/>
      <c r="E158" s="92"/>
    </row>
    <row r="159" spans="1:5" x14ac:dyDescent="0.25">
      <c r="A159" s="90"/>
      <c r="B159" s="91"/>
      <c r="C159" s="92"/>
      <c r="D159" s="92"/>
      <c r="E159" s="92"/>
    </row>
    <row r="160" spans="1:5" x14ac:dyDescent="0.25">
      <c r="A160" s="90"/>
      <c r="B160" s="91"/>
      <c r="C160" s="92"/>
      <c r="D160" s="92"/>
      <c r="E160" s="92"/>
    </row>
    <row r="161" spans="1:5" x14ac:dyDescent="0.25">
      <c r="A161" s="90"/>
      <c r="B161" s="91"/>
      <c r="C161" s="92"/>
      <c r="D161" s="92"/>
      <c r="E161" s="92"/>
    </row>
    <row r="162" spans="1:5" x14ac:dyDescent="0.25">
      <c r="A162" s="90"/>
      <c r="B162" s="91"/>
      <c r="C162" s="92"/>
      <c r="D162" s="92"/>
      <c r="E162" s="92"/>
    </row>
    <row r="163" spans="1:5" x14ac:dyDescent="0.25">
      <c r="A163" s="90"/>
      <c r="B163" s="91"/>
      <c r="C163" s="92"/>
      <c r="D163" s="92"/>
      <c r="E163" s="92"/>
    </row>
    <row r="164" spans="1:5" x14ac:dyDescent="0.25">
      <c r="A164" s="90"/>
      <c r="B164" s="91"/>
      <c r="C164" s="92"/>
      <c r="D164" s="92"/>
      <c r="E164" s="92"/>
    </row>
    <row r="165" spans="1:5" x14ac:dyDescent="0.25">
      <c r="A165" s="90"/>
      <c r="B165" s="91"/>
      <c r="C165" s="92"/>
      <c r="D165" s="92"/>
      <c r="E165" s="92"/>
    </row>
    <row r="166" spans="1:5" x14ac:dyDescent="0.25">
      <c r="A166" s="90"/>
      <c r="B166" s="91"/>
      <c r="C166" s="92"/>
      <c r="D166" s="92"/>
      <c r="E166" s="92"/>
    </row>
    <row r="167" spans="1:5" x14ac:dyDescent="0.25">
      <c r="A167" s="90"/>
      <c r="B167" s="91"/>
      <c r="C167" s="92"/>
      <c r="D167" s="92"/>
      <c r="E167" s="92"/>
    </row>
    <row r="168" spans="1:5" x14ac:dyDescent="0.25">
      <c r="A168" s="90"/>
      <c r="B168" s="91"/>
      <c r="C168" s="92"/>
      <c r="D168" s="92"/>
      <c r="E168" s="92"/>
    </row>
    <row r="169" spans="1:5" x14ac:dyDescent="0.25">
      <c r="A169" s="90"/>
      <c r="B169" s="91"/>
      <c r="C169" s="92"/>
      <c r="D169" s="92"/>
      <c r="E169" s="92"/>
    </row>
    <row r="170" spans="1:5" x14ac:dyDescent="0.25">
      <c r="A170" s="90"/>
      <c r="B170" s="91"/>
      <c r="C170" s="92"/>
      <c r="D170" s="92"/>
      <c r="E170" s="92"/>
    </row>
    <row r="171" spans="1:5" x14ac:dyDescent="0.25">
      <c r="A171" s="90"/>
      <c r="B171" s="91"/>
      <c r="C171" s="92"/>
      <c r="D171" s="92"/>
      <c r="E171" s="92"/>
    </row>
    <row r="172" spans="1:5" x14ac:dyDescent="0.25">
      <c r="A172" s="90"/>
      <c r="B172" s="91"/>
      <c r="C172" s="92"/>
      <c r="D172" s="92"/>
      <c r="E172" s="92"/>
    </row>
    <row r="173" spans="1:5" x14ac:dyDescent="0.25">
      <c r="A173" s="90"/>
      <c r="B173" s="91"/>
      <c r="C173" s="92"/>
      <c r="D173" s="92"/>
      <c r="E173" s="92"/>
    </row>
    <row r="174" spans="1:5" x14ac:dyDescent="0.25">
      <c r="A174" s="90"/>
      <c r="B174" s="91"/>
      <c r="C174" s="92"/>
      <c r="D174" s="92"/>
      <c r="E174" s="92"/>
    </row>
    <row r="175" spans="1:5" x14ac:dyDescent="0.25">
      <c r="A175" s="90"/>
      <c r="B175" s="91"/>
      <c r="C175" s="92"/>
      <c r="D175" s="92"/>
      <c r="E175" s="92"/>
    </row>
    <row r="176" spans="1:5" x14ac:dyDescent="0.25">
      <c r="A176" s="90"/>
      <c r="B176" s="91"/>
      <c r="C176" s="92"/>
      <c r="D176" s="92"/>
      <c r="E176" s="92"/>
    </row>
    <row r="177" spans="1:5" x14ac:dyDescent="0.25">
      <c r="A177" s="90"/>
      <c r="B177" s="91"/>
      <c r="C177" s="92"/>
      <c r="D177" s="92"/>
      <c r="E177" s="92"/>
    </row>
    <row r="178" spans="1:5" x14ac:dyDescent="0.25">
      <c r="A178" s="90"/>
      <c r="B178" s="91"/>
      <c r="C178" s="92"/>
      <c r="D178" s="92"/>
      <c r="E178" s="92"/>
    </row>
    <row r="179" spans="1:5" x14ac:dyDescent="0.25">
      <c r="A179" s="90"/>
      <c r="B179" s="91"/>
      <c r="C179" s="92"/>
      <c r="D179" s="92"/>
      <c r="E179" s="92"/>
    </row>
    <row r="180" spans="1:5" x14ac:dyDescent="0.25">
      <c r="A180" s="90"/>
      <c r="B180" s="91"/>
      <c r="C180" s="92"/>
      <c r="D180" s="92"/>
      <c r="E180" s="92"/>
    </row>
    <row r="181" spans="1:5" x14ac:dyDescent="0.25">
      <c r="A181" s="90"/>
      <c r="B181" s="91"/>
      <c r="C181" s="92"/>
      <c r="D181" s="92"/>
      <c r="E181" s="92"/>
    </row>
    <row r="182" spans="1:5" x14ac:dyDescent="0.25">
      <c r="A182" s="90"/>
      <c r="B182" s="91"/>
      <c r="C182" s="92"/>
      <c r="D182" s="92"/>
      <c r="E182" s="92"/>
    </row>
    <row r="183" spans="1:5" x14ac:dyDescent="0.25">
      <c r="A183" s="90"/>
      <c r="B183" s="91"/>
      <c r="C183" s="92"/>
      <c r="D183" s="92"/>
      <c r="E183" s="92"/>
    </row>
    <row r="184" spans="1:5" x14ac:dyDescent="0.25">
      <c r="A184" s="90"/>
      <c r="B184" s="91"/>
      <c r="C184" s="92"/>
      <c r="D184" s="92"/>
      <c r="E184" s="92"/>
    </row>
    <row r="185" spans="1:5" x14ac:dyDescent="0.25">
      <c r="A185" s="90"/>
      <c r="B185" s="91"/>
      <c r="C185" s="92"/>
      <c r="D185" s="92"/>
      <c r="E185" s="92"/>
    </row>
    <row r="186" spans="1:5" x14ac:dyDescent="0.25">
      <c r="A186" s="90"/>
      <c r="B186" s="91"/>
      <c r="C186" s="92"/>
      <c r="D186" s="92"/>
      <c r="E186" s="92"/>
    </row>
    <row r="187" spans="1:5" x14ac:dyDescent="0.25">
      <c r="A187" s="90"/>
      <c r="B187" s="91"/>
      <c r="C187" s="92"/>
      <c r="D187" s="92"/>
      <c r="E187" s="92"/>
    </row>
    <row r="188" spans="1:5" x14ac:dyDescent="0.25">
      <c r="A188" s="90"/>
      <c r="B188" s="91"/>
      <c r="C188" s="92"/>
      <c r="D188" s="92"/>
      <c r="E188" s="92"/>
    </row>
    <row r="189" spans="1:5" x14ac:dyDescent="0.25">
      <c r="A189" s="90"/>
      <c r="B189" s="91"/>
      <c r="C189" s="92"/>
      <c r="D189" s="92"/>
      <c r="E189" s="92"/>
    </row>
    <row r="190" spans="1:5" x14ac:dyDescent="0.25">
      <c r="A190" s="90"/>
      <c r="B190" s="91"/>
      <c r="C190" s="92"/>
      <c r="D190" s="92"/>
      <c r="E190" s="92"/>
    </row>
    <row r="191" spans="1:5" x14ac:dyDescent="0.25">
      <c r="A191" s="90"/>
      <c r="B191" s="91"/>
      <c r="C191" s="92"/>
      <c r="D191" s="92"/>
      <c r="E191" s="92"/>
    </row>
    <row r="192" spans="1:5" x14ac:dyDescent="0.25">
      <c r="A192" s="90"/>
      <c r="B192" s="91"/>
      <c r="C192" s="92"/>
      <c r="D192" s="92"/>
      <c r="E192" s="92"/>
    </row>
    <row r="193" spans="1:5" x14ac:dyDescent="0.25">
      <c r="A193" s="90"/>
      <c r="B193" s="91"/>
      <c r="C193" s="92"/>
      <c r="D193" s="92"/>
      <c r="E193" s="92"/>
    </row>
    <row r="194" spans="1:5" x14ac:dyDescent="0.25">
      <c r="A194" s="90"/>
      <c r="B194" s="91"/>
      <c r="C194" s="92"/>
      <c r="D194" s="92"/>
      <c r="E194" s="92"/>
    </row>
    <row r="195" spans="1:5" x14ac:dyDescent="0.25">
      <c r="A195" s="90"/>
      <c r="B195" s="91"/>
      <c r="C195" s="92"/>
      <c r="D195" s="92"/>
      <c r="E195" s="92"/>
    </row>
    <row r="196" spans="1:5" x14ac:dyDescent="0.25">
      <c r="A196" s="90"/>
      <c r="B196" s="91"/>
      <c r="C196" s="92"/>
      <c r="D196" s="92"/>
      <c r="E196" s="92"/>
    </row>
    <row r="197" spans="1:5" x14ac:dyDescent="0.25">
      <c r="A197" s="90"/>
      <c r="B197" s="91"/>
      <c r="C197" s="92"/>
      <c r="D197" s="92"/>
      <c r="E197" s="92"/>
    </row>
    <row r="198" spans="1:5" x14ac:dyDescent="0.25">
      <c r="A198" s="90"/>
      <c r="B198" s="91"/>
      <c r="C198" s="92"/>
      <c r="D198" s="92"/>
      <c r="E198" s="92"/>
    </row>
    <row r="199" spans="1:5" x14ac:dyDescent="0.25">
      <c r="A199" s="90"/>
      <c r="B199" s="91"/>
      <c r="C199" s="92"/>
      <c r="D199" s="92"/>
      <c r="E199" s="92"/>
    </row>
    <row r="200" spans="1:5" x14ac:dyDescent="0.25">
      <c r="A200" s="90"/>
      <c r="B200" s="91"/>
      <c r="C200" s="92"/>
      <c r="D200" s="92"/>
      <c r="E200" s="92"/>
    </row>
    <row r="201" spans="1:5" x14ac:dyDescent="0.25">
      <c r="A201" s="90"/>
      <c r="B201" s="91"/>
      <c r="C201" s="92"/>
      <c r="D201" s="92"/>
      <c r="E201" s="92"/>
    </row>
    <row r="202" spans="1:5" x14ac:dyDescent="0.25">
      <c r="A202" s="90"/>
      <c r="B202" s="91"/>
      <c r="C202" s="92"/>
      <c r="D202" s="92"/>
      <c r="E202" s="92"/>
    </row>
    <row r="203" spans="1:5" x14ac:dyDescent="0.25">
      <c r="A203" s="90"/>
      <c r="B203" s="91"/>
      <c r="C203" s="92"/>
      <c r="D203" s="92"/>
      <c r="E203" s="92"/>
    </row>
    <row r="204" spans="1:5" x14ac:dyDescent="0.25">
      <c r="A204" s="90"/>
      <c r="B204" s="91"/>
      <c r="C204" s="92"/>
      <c r="D204" s="92"/>
      <c r="E204" s="92"/>
    </row>
    <row r="205" spans="1:5" x14ac:dyDescent="0.25">
      <c r="A205" s="90"/>
      <c r="B205" s="91"/>
      <c r="C205" s="92"/>
      <c r="D205" s="92"/>
      <c r="E205" s="92"/>
    </row>
    <row r="206" spans="1:5" x14ac:dyDescent="0.25">
      <c r="A206" s="90"/>
      <c r="B206" s="91"/>
      <c r="C206" s="92"/>
      <c r="D206" s="92"/>
      <c r="E206" s="92"/>
    </row>
    <row r="207" spans="1:5" x14ac:dyDescent="0.25">
      <c r="A207" s="90"/>
      <c r="B207" s="91"/>
      <c r="C207" s="92"/>
      <c r="D207" s="92"/>
      <c r="E207" s="92"/>
    </row>
    <row r="208" spans="1:5" x14ac:dyDescent="0.25">
      <c r="A208" s="90"/>
      <c r="B208" s="91"/>
      <c r="C208" s="92"/>
      <c r="D208" s="92"/>
      <c r="E208" s="92"/>
    </row>
    <row r="209" spans="1:5" x14ac:dyDescent="0.25">
      <c r="A209" s="90"/>
      <c r="B209" s="91"/>
      <c r="C209" s="92"/>
      <c r="D209" s="92"/>
      <c r="E209" s="92"/>
    </row>
    <row r="210" spans="1:5" x14ac:dyDescent="0.25">
      <c r="A210" s="90"/>
      <c r="B210" s="91"/>
      <c r="C210" s="92"/>
      <c r="D210" s="92"/>
      <c r="E210" s="92"/>
    </row>
    <row r="211" spans="1:5" x14ac:dyDescent="0.25">
      <c r="A211" s="90"/>
      <c r="B211" s="91"/>
      <c r="C211" s="92"/>
      <c r="D211" s="92"/>
      <c r="E211" s="92"/>
    </row>
    <row r="212" spans="1:5" x14ac:dyDescent="0.25">
      <c r="A212" s="90"/>
      <c r="B212" s="91"/>
      <c r="C212" s="92"/>
      <c r="D212" s="92"/>
      <c r="E212" s="92"/>
    </row>
    <row r="213" spans="1:5" x14ac:dyDescent="0.25">
      <c r="A213" s="90"/>
      <c r="B213" s="91"/>
      <c r="C213" s="92"/>
      <c r="D213" s="92"/>
      <c r="E213" s="92"/>
    </row>
    <row r="214" spans="1:5" x14ac:dyDescent="0.25">
      <c r="A214" s="90"/>
      <c r="B214" s="91"/>
      <c r="C214" s="92"/>
      <c r="D214" s="92"/>
      <c r="E214" s="92"/>
    </row>
    <row r="215" spans="1:5" x14ac:dyDescent="0.25">
      <c r="A215" s="90"/>
      <c r="B215" s="91"/>
      <c r="C215" s="92"/>
      <c r="D215" s="92"/>
      <c r="E215" s="92"/>
    </row>
    <row r="216" spans="1:5" x14ac:dyDescent="0.25">
      <c r="A216" s="90"/>
      <c r="B216" s="91"/>
      <c r="C216" s="92"/>
      <c r="D216" s="92"/>
      <c r="E216" s="92"/>
    </row>
    <row r="217" spans="1:5" x14ac:dyDescent="0.25">
      <c r="A217" s="90"/>
      <c r="B217" s="91"/>
      <c r="C217" s="92"/>
      <c r="D217" s="92"/>
      <c r="E217" s="92"/>
    </row>
    <row r="218" spans="1:5" x14ac:dyDescent="0.25">
      <c r="A218" s="90"/>
      <c r="B218" s="91"/>
      <c r="C218" s="92"/>
      <c r="D218" s="92"/>
      <c r="E218" s="92"/>
    </row>
    <row r="219" spans="1:5" x14ac:dyDescent="0.25">
      <c r="A219" s="90"/>
      <c r="B219" s="91"/>
      <c r="C219" s="92"/>
      <c r="D219" s="92"/>
      <c r="E219" s="92"/>
    </row>
    <row r="220" spans="1:5" x14ac:dyDescent="0.25">
      <c r="A220" s="90"/>
      <c r="B220" s="91"/>
      <c r="C220" s="92"/>
      <c r="D220" s="92"/>
      <c r="E220" s="92"/>
    </row>
    <row r="221" spans="1:5" x14ac:dyDescent="0.25">
      <c r="A221" s="90"/>
      <c r="B221" s="91"/>
      <c r="C221" s="92"/>
      <c r="D221" s="92"/>
      <c r="E221" s="92"/>
    </row>
    <row r="222" spans="1:5" x14ac:dyDescent="0.25">
      <c r="A222" s="90"/>
      <c r="B222" s="91"/>
      <c r="C222" s="92"/>
      <c r="D222" s="92"/>
      <c r="E222" s="92"/>
    </row>
    <row r="223" spans="1:5" x14ac:dyDescent="0.25">
      <c r="A223" s="90"/>
      <c r="B223" s="91"/>
      <c r="C223" s="92"/>
      <c r="D223" s="92"/>
      <c r="E223" s="92"/>
    </row>
    <row r="224" spans="1:5" x14ac:dyDescent="0.25">
      <c r="A224" s="90"/>
      <c r="B224" s="91"/>
      <c r="C224" s="92"/>
      <c r="D224" s="92"/>
      <c r="E224" s="92"/>
    </row>
    <row r="225" spans="1:5" x14ac:dyDescent="0.25">
      <c r="A225" s="90"/>
      <c r="B225" s="91"/>
      <c r="C225" s="92"/>
      <c r="D225" s="92"/>
      <c r="E225" s="92"/>
    </row>
    <row r="226" spans="1:5" x14ac:dyDescent="0.25">
      <c r="A226" s="90"/>
      <c r="B226" s="91"/>
      <c r="C226" s="92"/>
      <c r="D226" s="92"/>
      <c r="E226" s="92"/>
    </row>
    <row r="227" spans="1:5" x14ac:dyDescent="0.25">
      <c r="A227" s="90"/>
      <c r="B227" s="91"/>
      <c r="C227" s="92"/>
      <c r="D227" s="92"/>
      <c r="E227" s="92"/>
    </row>
  </sheetData>
  <sheetProtection algorithmName="SHA-512" hashValue="XQELp6ZX9yZz+NPNcjB2o5CorTJTSZrfCWDKcPQVI525tRsNl1mpNbfXzaam4W/ovCuhBJG2JHgP+ZV21nZkjQ==" saltValue="0WNOuVcK+COfAJrJhOTTUA==" spinCount="100000" sheet="1" objects="1" scenarios="1"/>
  <mergeCells count="2">
    <mergeCell ref="A2:E2"/>
    <mergeCell ref="A3:E3"/>
  </mergeCells>
  <pageMargins left="0.7" right="0.7" top="0.75" bottom="0.75" header="0.3" footer="0.3"/>
  <pageSetup scale="9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DROPDOWN LIST</vt:lpstr>
      <vt:lpstr>INSTRUCTIONS</vt:lpstr>
      <vt:lpstr>INVOICE TEMPLATE</vt:lpstr>
      <vt:lpstr>INVOICE TEMPLATE - MENTORSHIP</vt:lpstr>
      <vt:lpstr>INVOICE SUMMARY</vt:lpstr>
      <vt:lpstr>INSTRUCTIONS!Print_Area</vt:lpstr>
      <vt:lpstr>'INVOICE SUMMARY'!Print_Area</vt:lpstr>
      <vt:lpstr>'INVOICE TEMPLATE'!Print_Area</vt:lpstr>
      <vt:lpstr>'INVOICE TEMPLATE - MENTORSHIP'!Print_Area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Gabby Succar</dc:creator>
  <cp:lastModifiedBy>Gabby Succar</cp:lastModifiedBy>
  <cp:lastPrinted>2026-06-23T23:24:29Z</cp:lastPrinted>
  <dcterms:created xsi:type="dcterms:W3CDTF">2021-06-22T18:16:47Z</dcterms:created>
  <dcterms:modified xsi:type="dcterms:W3CDTF">2026-06-23T23:25:09Z</dcterms:modified>
</cp:coreProperties>
</file>